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010" activeTab="0"/>
  </bookViews>
  <sheets>
    <sheet name="หน้างบ" sheetId="1" r:id="rId1"/>
    <sheet name="ข้อมูลทั่วไป" sheetId="2" r:id="rId2"/>
    <sheet name="หมายเหตุ2" sheetId="3" r:id="rId3"/>
    <sheet name="หมายเหตุ 3" sheetId="4" r:id="rId4"/>
    <sheet name="หมายเหตุ 4" sheetId="5" r:id="rId5"/>
    <sheet name="หมายเหตุ 5" sheetId="6" r:id="rId6"/>
    <sheet name="หมายเหตุ 6" sheetId="7" r:id="rId7"/>
    <sheet name="หมายเหตุ 7 " sheetId="8" r:id="rId8"/>
    <sheet name="งบแสดงผลการดำเนินงาน" sheetId="9" r:id="rId9"/>
    <sheet name="ประกอบงบแสดงผล 1" sheetId="10" r:id="rId10"/>
    <sheet name="ประกอบงบแสดงผล 2" sheetId="11" r:id="rId11"/>
  </sheets>
  <definedNames>
    <definedName name="_xlnm.Print_Area" localSheetId="7">'หมายเหตุ 7 '!$A$1:$H$74</definedName>
    <definedName name="_xlnm.Print_Titles" localSheetId="9">'ประกอบงบแสดงผล 1'!$2:$4</definedName>
    <definedName name="_xlnm.Print_Titles" localSheetId="3">'หมายเหตุ 3'!$1:$3</definedName>
    <definedName name="_xlnm.Print_Titles" localSheetId="7">'หมายเหตุ 7 '!$6:$7</definedName>
  </definedNames>
  <calcPr fullCalcOnLoad="1"/>
</workbook>
</file>

<file path=xl/sharedStrings.xml><?xml version="1.0" encoding="utf-8"?>
<sst xmlns="http://schemas.openxmlformats.org/spreadsheetml/2006/main" count="416" uniqueCount="290">
  <si>
    <t>งบแสดงฐานะการเงิน</t>
  </si>
  <si>
    <t>ณ วันที่ 30 กันยายน 2558</t>
  </si>
  <si>
    <t>ทรัพย์สินตามงบทรัพย์สิน</t>
  </si>
  <si>
    <t>หมายเหตุ</t>
  </si>
  <si>
    <t>สินทรัพย์</t>
  </si>
  <si>
    <t>สินทรัพย์หมุนเวียน</t>
  </si>
  <si>
    <t>เงินสดและเงินฝากธนาคาร</t>
  </si>
  <si>
    <t>ลูกหนี้เงินทุนโครงการเศรษฐกิจชุมชน</t>
  </si>
  <si>
    <t>รวมสินทรัพย์หมุนเวียน</t>
  </si>
  <si>
    <t>รวมสินทรัพย์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</si>
  <si>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</si>
  <si>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</si>
  <si>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</si>
  <si>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</si>
  <si>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</si>
  <si>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</si>
  <si>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</si>
  <si>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</si>
  <si>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</si>
  <si>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</si>
  <si>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ข้อมูลทั่วไป</t>
  </si>
  <si>
    <t>หมายเหตุ 1 สรุปนโยบายการบัญชีที่สำคัญ</t>
  </si>
  <si>
    <t>1.1 หลักเกณฑ์ในการจัดทำงบแสดงฐานะการเงิน</t>
  </si>
  <si>
    <t>หมายเหตุประกอบงบแสดงฐานะการเงิน</t>
  </si>
  <si>
    <t>สำหรับปี สิ้นสุดวันที่ 30 กันยายน 2558</t>
  </si>
  <si>
    <t>ประเภทของทรัพย์สิน</t>
  </si>
  <si>
    <t>ราคาทรัพย์สิน</t>
  </si>
  <si>
    <t>ชื่อ</t>
  </si>
  <si>
    <t>จำนวนเงิน</t>
  </si>
  <si>
    <t>รวม</t>
  </si>
  <si>
    <t xml:space="preserve">เงินสด  </t>
  </si>
  <si>
    <t>เงินฝากธนาคาร</t>
  </si>
  <si>
    <t xml:space="preserve">หมายเหตุ 3 เงินสดและเงินฝากธนาคาร  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</si>
  <si>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</si>
  <si>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</si>
  <si>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</si>
  <si>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</si>
  <si>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</si>
  <si>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</si>
  <si>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เงินรายได้</t>
  </si>
  <si>
    <t>ค่าตอบแทน</t>
  </si>
  <si>
    <t>เงินสะสม  1  ตุลาคม  2557</t>
  </si>
  <si>
    <t>รับจริงสูงกว่ารายจ่ายจริง</t>
  </si>
  <si>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25% ของรายรับจริงสูงกว่ารายจ่ายจริง</t>
    </r>
  </si>
  <si>
    <t>รายรับจริงสูงกว่ารายจ่ายจริงหลังหักเงินทุนสำรองเงินสะสม</t>
  </si>
  <si>
    <t>หัก</t>
  </si>
  <si>
    <t>เงินสะสม ณ วันที่ 30 กันยายน 2558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</si>
  <si>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</si>
  <si>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</si>
  <si>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</si>
  <si>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</si>
  <si>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</si>
  <si>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</si>
  <si>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ประมาณการ</t>
  </si>
  <si>
    <t>งบกลาง</t>
  </si>
  <si>
    <t>ค่าใช้สอย</t>
  </si>
  <si>
    <t>ค่าวัสดุ</t>
  </si>
  <si>
    <t>ค่าสาธารณูปโภค</t>
  </si>
  <si>
    <t>เงินอุดหนุน</t>
  </si>
  <si>
    <t>ตั้งแต่วันที่ 1 ตุลาคม 2557 ถึงวันที่ 30 กันยายน 2558</t>
  </si>
  <si>
    <t>บริหารงานทั่วไป</t>
  </si>
  <si>
    <t>แผนงานรักษาความสงบ</t>
  </si>
  <si>
    <t>แผนงานการศึกษา</t>
  </si>
  <si>
    <t>แผนงานสาธารณสุข</t>
  </si>
  <si>
    <t>แผนงานสังคมสงเคราะห์</t>
  </si>
  <si>
    <t>เคหะชุมชน</t>
  </si>
  <si>
    <t>สร้างความเข้มแข็ง</t>
  </si>
  <si>
    <t>การศาสนา</t>
  </si>
  <si>
    <t>ของชุมชน</t>
  </si>
  <si>
    <t>นันทนาการ</t>
  </si>
  <si>
    <t>งบแสดงผลการดำเนินงานจ่ายจากเงินรายรับ</t>
  </si>
  <si>
    <t>รายการ</t>
  </si>
  <si>
    <t>รายจ่าย</t>
  </si>
  <si>
    <t>เงินเดือน</t>
  </si>
  <si>
    <t>รวมรายจ่าย</t>
  </si>
  <si>
    <t>รวมรายรับ</t>
  </si>
  <si>
    <t xml:space="preserve">รายรับ </t>
  </si>
  <si>
    <t>เคหะและชุมชน</t>
  </si>
  <si>
    <t>ก. องสังหาริมทรัพย์</t>
  </si>
  <si>
    <t>-</t>
  </si>
  <si>
    <t>ข. เงินอุดหนุนเฉพาะกิจ</t>
  </si>
  <si>
    <t>ข.สังหาริมทรัพย์</t>
  </si>
  <si>
    <t>1.  ครุภัณฑ์ยานพาหนะและขนส่ง</t>
  </si>
  <si>
    <t>2.  ครุภัณฑ์สำนักงาน</t>
  </si>
  <si>
    <t>3.  เครื่องมือเครื่องใช้และอุปกรณ์</t>
  </si>
  <si>
    <t xml:space="preserve">     ก.  ครุภัณฑ์คอมพิวเตอร์</t>
  </si>
  <si>
    <t xml:space="preserve">     ข.  ครุภัณฑ์ไฟฟ้าและวิทยุ</t>
  </si>
  <si>
    <t xml:space="preserve">     ค.  ครุภัณฑ์โฆษณาและเผยแพร่</t>
  </si>
  <si>
    <t xml:space="preserve">           ผู้อำนวยการกองคลัง                       ปลัดองค์การบริหารส่วนตำบลโนนหอม     นายกองค์การบริหารส่วนตำบลโนนหอม</t>
  </si>
  <si>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ลดลงเนื่องจากชำรุด</t>
    </r>
  </si>
  <si>
    <r>
      <rPr>
        <b/>
        <u val="single"/>
        <sz val="16"/>
        <rFont val="TH SarabunPSK"/>
        <family val="2"/>
      </rPr>
      <t>เพิ่ม</t>
    </r>
    <r>
      <rPr>
        <sz val="16"/>
        <rFont val="TH SarabunPSK"/>
        <family val="2"/>
      </rPr>
      <t xml:space="preserve">  บันทึกราคาทุนต่ำไป</t>
    </r>
  </si>
  <si>
    <t>ก. เงินรายได้</t>
  </si>
  <si>
    <t>หมายเหตุ 2 งบทรัพย์สิน</t>
  </si>
  <si>
    <t>แหล่งที่มาของทรัพย์สินทั้งหมด</t>
  </si>
  <si>
    <t>ทุนทรัพย์สิน</t>
  </si>
  <si>
    <t>ค่าการศึกษาบุตร</t>
  </si>
  <si>
    <t>การศึกษา</t>
  </si>
  <si>
    <t>ค่าครุภัณฑ์  (หมายเหตุ 1)</t>
  </si>
  <si>
    <t>ค่าที่ดินและสิ่งก่อสร้าง (หมายเหตุ 2)</t>
  </si>
  <si>
    <t>เงินสะสม 30 กันยายน 2558  ประกอบด้วย</t>
  </si>
  <si>
    <t>หมายเหตุ 1</t>
  </si>
  <si>
    <t>หมายเหตุประกอบงบแสดงผลการดำเนินงาน</t>
  </si>
  <si>
    <t>หน่วย : บาท</t>
  </si>
  <si>
    <t>หมายเหตุ 2</t>
  </si>
  <si>
    <t>หมายเหตุ  ประกอบงบแสดงผลการดำเนินงาน</t>
  </si>
  <si>
    <t>หมายเหตุ 1  ค่าครุภัณฑ์จ่ายจากเงินรายได้</t>
  </si>
  <si>
    <t>หมายเหตุประกอบงบแสดงฐานะการเงินเป็นส่วนหนึ่งของงบการเงินนี้</t>
  </si>
  <si>
    <t xml:space="preserve">ปรับขนาดเป็นองค์การบริหารส่วนตำบลขนาดกลาง </t>
  </si>
  <si>
    <t>การบันทึกบัญชีเพื่อจัดทำงบแสดงฐานะการเงินเป็นไปตามเกณฑ์เงินสดและเกณฑ์คงค้างตามประกาศกระทรวง</t>
  </si>
  <si>
    <t>ท้องถิ่น เมื่อวันที่ 20 มีนาคม พ.ศ. 2558 และหนังสือสั่งการที่เกี่ยวข้อง</t>
  </si>
  <si>
    <t>มหาดไทย เรื่องหลักเกณฑ์และวิธีปฏิบัติการบันทึกบัญชี การจัดทำทะเบียน และรายงานการเงินขององค์กรปกครองส่วน</t>
  </si>
  <si>
    <t xml:space="preserve">หมายเหตุประกอบงบแสดงฐานะการเงิน </t>
  </si>
  <si>
    <t>สำหรับปีสิ้นสุด วันที่ 30 กันยายน 2558</t>
  </si>
  <si>
    <t>1.2 รายการเปิดเผยอื่นใด   -ไม่มี-</t>
  </si>
  <si>
    <t>บวก</t>
  </si>
  <si>
    <t>(เงินทุนสำรองเงินสะสม)</t>
  </si>
  <si>
    <t>1.  อาคาร</t>
  </si>
  <si>
    <t xml:space="preserve">     ฌ.  ครุภัณฑ์เครื่องดับเพลิง</t>
  </si>
  <si>
    <t>อุดหนุนเฉพาะกิจ</t>
  </si>
  <si>
    <t>ค่าจ้างชั่วคราว</t>
  </si>
  <si>
    <t>เงินเดือนครูผู้ดูแลเด็ก</t>
  </si>
  <si>
    <t>ค่าจ้างครูผู้ดูแลเด็กและประกันสังคม</t>
  </si>
  <si>
    <t>เงินรับฝากเงินรอคืนจังหวัด-เบี้ยยังชีพคนชรา ปี 2558</t>
  </si>
  <si>
    <t>เงินเดือน ฝ่ายการเมือง</t>
  </si>
  <si>
    <t>เงินเดือน ฝ่ายประจำ</t>
  </si>
  <si>
    <t>การเกษตร</t>
  </si>
  <si>
    <t>อุตสาหกรรม</t>
  </si>
  <si>
    <t>และการโยธา</t>
  </si>
  <si>
    <t>เงินอุดหนุนระบุวัตถุประสงค์/เฉพาะกิจ</t>
  </si>
  <si>
    <t>ลูกหนี้เงินยืมเงินสะสม</t>
  </si>
  <si>
    <t>รายรับสูงกว่าหรือ(ต่ำกว่า)รายจ่าย</t>
  </si>
  <si>
    <t>อุดหนุนระบุวัตถุประสงค์</t>
  </si>
  <si>
    <t>บริหารงานคลัง</t>
  </si>
  <si>
    <t>ลูกหนี้ภาษีบำรุงท้องที่</t>
  </si>
  <si>
    <t>ประเภทออมทรัพย์ เลขที่ 018528061174</t>
  </si>
  <si>
    <t>ประเภทออมทรัพย์ เลขที่ 018528064229</t>
  </si>
  <si>
    <t>เพื่อการเกษตรและสหกรณ์การเกษตร สาขาศรีวิไล</t>
  </si>
  <si>
    <t>กรุงไทย จำกัด (มหาชน)  สาขาบึงกาฬ</t>
  </si>
  <si>
    <t>ประเภทเผื่อเรียก เลขที่ 052950855776</t>
  </si>
  <si>
    <t>ออมสิน สาขาบึงกาฬ</t>
  </si>
  <si>
    <t>ประเภทกระแสรายวัน เลขที่ 4476004814</t>
  </si>
  <si>
    <t>ประเภทออมทรัพย์ เลขที่ 4470095001</t>
  </si>
  <si>
    <t>ประเภทประจำ เลขที่ 4472012022</t>
  </si>
  <si>
    <t>ค่าตอบแทนพนักงานจ้างตามภารกิจ</t>
  </si>
  <si>
    <t>ค่าตอบแทนประโยชน์ตอบแทนอื่นเป็นกรณีพิเศษ สำหรับข้าราชการหรือพนักงานส่วนท้องถิ่น</t>
  </si>
  <si>
    <t>บริหารทั่วไปเกี่ยวกับชุมชน</t>
  </si>
  <si>
    <t>บริหารทั่วไปเกี่ยวกับสังคมสงเคราะห์</t>
  </si>
  <si>
    <t>บริหารทั่วไปเกี่ยวกับสาธารณสุข</t>
  </si>
  <si>
    <t>สาธารณสุข</t>
  </si>
  <si>
    <t>สังคมสงเคราะห์</t>
  </si>
  <si>
    <t>บริหารทั่วไปเกี่ยวกับการศึกษา</t>
  </si>
  <si>
    <t>บริหารทั่วไป</t>
  </si>
  <si>
    <t>เงินเดือนครูผู้ดูแลเด็ก ปี 2558</t>
  </si>
  <si>
    <t>ค่าสวัสดิการผู้ดูแลเด็ก ปี 2558</t>
  </si>
  <si>
    <t>ค่าจัดการเรียนการสอน</t>
  </si>
  <si>
    <t>ค่าวัสดุการศึกษา</t>
  </si>
  <si>
    <t>โครงการป้องกันและแก้ไขปัญหายาเสพติด</t>
  </si>
  <si>
    <t>โครงการป้องกันและแก้ไขปัญหายาเสพติด ปี 58</t>
  </si>
  <si>
    <t>หมายเหตุ  6  เงินสะสม</t>
  </si>
  <si>
    <t>เงินรับฝากภาษีหัก ณ ที่จ่าย</t>
  </si>
  <si>
    <t>เงินรับฝากประกันสัญญา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</si>
  <si>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</si>
  <si>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</si>
  <si>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เงินรับฝากเงินทุนโครงการเศรษฐกิจชุมชน</t>
  </si>
  <si>
    <t>เงินรับฝากรอคืนจังหวัด (ปรับการผิดสัญญา - โครงการก่อสร้าง ศพด.ม.5)</t>
  </si>
  <si>
    <t>เงินรับฝากรอคืนจังหวัด (ค่าปรับลดงาน-โครงการก่อสร้าง ศพด.ม.5)</t>
  </si>
  <si>
    <t>2.  ป้ายที่ทำการ อบต.นาสิงห์</t>
  </si>
  <si>
    <t>3. รั้วกำแพงที่ทำการ อบต.นาสิงห์</t>
  </si>
  <si>
    <t>4. หอกระจายข่าว</t>
  </si>
  <si>
    <t>5. ศาลาประชาคม</t>
  </si>
  <si>
    <t>6. ฉางข้าวหมู่ที่ 4</t>
  </si>
  <si>
    <t>7. ระบบประปา</t>
  </si>
  <si>
    <t>8. เมรุเผาศพ</t>
  </si>
  <si>
    <t xml:space="preserve">     ญ.  ครุภัณฑ์อื่นๆ</t>
  </si>
  <si>
    <t xml:space="preserve">     ซ.  ครุภัณฑ์การเกษตร</t>
  </si>
  <si>
    <t xml:space="preserve">     ช.  ครุภัณฑ์สำรวจ</t>
  </si>
  <si>
    <t xml:space="preserve">     ฉ.  ครุภัณฑ์โรงงาน</t>
  </si>
  <si>
    <t>ห้วยอีแดดตอนบน</t>
  </si>
  <si>
    <t>วัดถ้ำสิงห์</t>
  </si>
  <si>
    <t>หนองบุ้งคล้า</t>
  </si>
  <si>
    <t>ห้วยใหญ่</t>
  </si>
  <si>
    <t>ดงคำ-หนองบัวงาม</t>
  </si>
  <si>
    <t>ไปโคกปลายนาตอนบไปวัดถ้ำอินทรีย์</t>
  </si>
  <si>
    <t>โคกปลายนาแยกสวนยางนายจันทร์ศรี</t>
  </si>
  <si>
    <t>โคกปลายนาแยกนาพ่อสุพรรณ</t>
  </si>
  <si>
    <t>โคกทิดมี</t>
  </si>
  <si>
    <t>นาพ่อสดตอนล่าง</t>
  </si>
  <si>
    <t>นานายจันทร์</t>
  </si>
  <si>
    <t>โคกมนเชื่อมห้วยอินทรีย์</t>
  </si>
  <si>
    <t>หนองแวงฮู</t>
  </si>
  <si>
    <t>ห้วยปอตอนบน</t>
  </si>
  <si>
    <t>นานายสวน</t>
  </si>
  <si>
    <t>ไร่พ่อวิจิตร</t>
  </si>
  <si>
    <t>นาพ่อบุญ</t>
  </si>
  <si>
    <t>นาพ่อสุวรรณ</t>
  </si>
  <si>
    <t>หนองหมากแซวหนองแฮ</t>
  </si>
  <si>
    <t>ห้วยปอไปสวนหวาย</t>
  </si>
  <si>
    <t>เรียบห้วยทราย หมู่ที่ 3</t>
  </si>
  <si>
    <t>เรียบห้วยทรายตอนล่าง</t>
  </si>
  <si>
    <t>หมู่ที่ 5 เชื่อมวัดถ้ำปลาดุก</t>
  </si>
  <si>
    <t>นาพ่อสิน</t>
  </si>
  <si>
    <t xml:space="preserve"> </t>
  </si>
  <si>
    <t>องค์การบริหารส่วนตำบลนาสิงห์  อำเภอศรีวิไล  จังหวัดบึงกาฬ</t>
  </si>
  <si>
    <t>รายละเอียดแนบท้ายหมายเหตุ 7 เงินสะสม</t>
  </si>
  <si>
    <t>- ค่าปรับปรุงซ่อมแซมถนนลูกรังเพื่อการเกษตรสาย</t>
  </si>
  <si>
    <t>- ค่าปรับปรุงซ่อมแซมถนนลูกรังไปไร่พ่อวินัย</t>
  </si>
  <si>
    <t>- ค่าปรับปรุงซ่อมแซมถนนลูกรังสายไปห้วยเสียดตอนบน</t>
  </si>
  <si>
    <t>- ค่าปรับปรุงซ่อมแซมถนนลูกรังสายไปห้วยจ่าตอนล่าง</t>
  </si>
  <si>
    <t>- ค่าปรับปรุงซอมแซมถนนลูกรังสายไปห้วยเสียดตอนล่าง</t>
  </si>
  <si>
    <t>- ค่าซ่อมแซมฝายน้ำล้นห้วยหิน</t>
  </si>
  <si>
    <t>รายการปรับปรุงลูกหนี้ภาษีบำรุงท้องที่</t>
  </si>
  <si>
    <t>ปรับปรุงเงินรับฝากค่ารักษาพยาบาล สปสช.</t>
  </si>
  <si>
    <t>รับคืนเงินเหลือจ่ายปีเก่าส่งคืน</t>
  </si>
  <si>
    <t>รายการปรับปรุงเงินรับฝากเศรษฐกิจชุมชน</t>
  </si>
  <si>
    <t>จ่ายขาดเงินสะสม (รายละเอียดแนบ 7)</t>
  </si>
  <si>
    <t>ค่าซ่อมรถบรรทุกน้ำ ซ่อมปะผุถังน้ำดับเพลิง</t>
  </si>
  <si>
    <t>ค่าซ่อมรถยนต์ส่วนกลาง</t>
  </si>
  <si>
    <t>ค่าซ่อมรถบรรทุกขยะ</t>
  </si>
  <si>
    <t>ค่าเปลี่ยนแบตเตอรีรถบรรทุกน้ำ</t>
  </si>
  <si>
    <t>ค่าจัดซื้อตู้เหล็กเอกสาร ชนิด 2 บาน 1 หลัง</t>
  </si>
  <si>
    <t>ค่าซ่อมรถบรรทุกน้ำ ซ่อมคลัช</t>
  </si>
  <si>
    <t>ค่าซ่อมคอมพิวเตอร์ เมนบอร์ด พร้อมลงโปรแกรม</t>
  </si>
  <si>
    <t>ค่าซ่อมประตูห้องปลัด</t>
  </si>
  <si>
    <t>ค่าจัดซื้อเครื่องเสียง</t>
  </si>
  <si>
    <t>ค่าซ่อมรถบรรทุกกู้ชีพกู้ภัย</t>
  </si>
  <si>
    <t>ค่าจัดซื้อรถยนต์ 4 ประตู</t>
  </si>
  <si>
    <t>ค่าซ่อมรถบรรทุกน้ำ</t>
  </si>
  <si>
    <t>ค่าซ่อมรถส่วนกลาง</t>
  </si>
  <si>
    <t>ค่าจัดซื้อเครื่องคอมพิวเตอร์</t>
  </si>
  <si>
    <t>ค่าซ่อมเครื่องคอมพิวเตอร์</t>
  </si>
  <si>
    <t>ค่าซ่อมเครื่องปรับอากาศ</t>
  </si>
  <si>
    <t>ค่าจัดซื้อเครื่องคอมพิวเตอร์ NOTBOOK</t>
  </si>
  <si>
    <t>ค่าจัดซื้อกล้องดีจิตอล</t>
  </si>
  <si>
    <t>ค่าตรวจเช็คสภาพรถยนต์บรรทุกน้ำ</t>
  </si>
  <si>
    <t>ค่าตรวจเช็คสภาพรถยนต์ 4 ประตู</t>
  </si>
  <si>
    <t>ค่าซ่อมเครื่องปริ้นเตอร์</t>
  </si>
  <si>
    <t>ค่าจัดซื้อเครื่องสูบน้ำแบบซัมเมอร์</t>
  </si>
  <si>
    <t>ค่าจัดซื้อเครื่องสูบน้ำแบบหอยโข่ง</t>
  </si>
  <si>
    <t>ค่ารอกแม่แรง และเครื่องเจียร์/ตัด</t>
  </si>
  <si>
    <t>ค่าซ่อมเครื่องพิมพ์</t>
  </si>
  <si>
    <t>ค่าจัดซื้อเครื่องพิมพ์</t>
  </si>
  <si>
    <t>ค่าซ่อมรถบรรทุกน้ำ เปลี่ยนหม้อน้ำ 1 อัน เปลี่ยนพัดระบายอากาศ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</si>
  <si>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</si>
  <si>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</si>
  <si>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</si>
  <si>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</si>
  <si>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</si>
  <si>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</si>
  <si>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หมวดเงินอุดหนุนทั่วไป</t>
  </si>
  <si>
    <t>หมวดภาษีจัดสรร</t>
  </si>
  <si>
    <t>ค่าปรับปรุงระบบประปา หมู่ที่ 8</t>
  </si>
  <si>
    <t>ค่าซ่อมแซมถนนลูกรังเพื่อการเกษตรสายถ้ำน้อยน้ำทิพย์</t>
  </si>
  <si>
    <t>ค่าก่อสร้างลานคอนกรีตเสริมเหล็ก หมู่ที่ 7</t>
  </si>
  <si>
    <t>ค่าก่อสร้างลานคอนกรีตเสริมเหล็ก หมู่ที่ 6</t>
  </si>
  <si>
    <t>ค่าซ่อมแซมถนนสายห้วยปอ</t>
  </si>
  <si>
    <t>ค่าซ่อมแซมถนนลูกรังเพื่อการเกษตรสายโคกมน</t>
  </si>
  <si>
    <t>ค่าซ่อมแซมถนนลูกรังเพื่อการเกษตรสาย หมู่ที่ 4,6</t>
  </si>
  <si>
    <t>ค่าซ่อมแซมถนนลูกรังเพื่อการเกษตรสายดงคำ หมู่ที่ 3</t>
  </si>
  <si>
    <t>ค่าซ่อมแซมถนนลูกรังเพื่อการเกษตรสายโคกปลายนา</t>
  </si>
  <si>
    <t>ค่าซ่อมแซมถนนลูกรังเพื่อการเกษตร หมู่ที่ 1,5</t>
  </si>
  <si>
    <t>ค่าซ่อมแซมถนนลูกรังเพื่อการเกษตร หมู่ที่ 5,6</t>
  </si>
  <si>
    <t>ค่าก่อสร้างรางระบายน้ำคอนกรีตเสริมเหล็ก หมู่ที่ 2</t>
  </si>
  <si>
    <t>ค่าก่อสร้างทางระบายน้ำคอนกรีตเสริเหล็ก หมู่ที่ 4</t>
  </si>
  <si>
    <t>ค่าก่อสร้างถนนคอนกรีตเสริมเหล็ก นาสิงห์-นาทราย</t>
  </si>
  <si>
    <t>ค่าปรับปรุงซ่อมแซมระบบประปา หมู่ที่ 1, หมู่ที่ 5</t>
  </si>
  <si>
    <t>ค่าก่อสร้างรางระบายน้ำคอนกรีตเสริมเหล็ก หมู่ที่ 1</t>
  </si>
  <si>
    <t>ค่าก่อสร้างรางระบายน้ำคอนกรีตเสริมเหล็ก หมู่ที่ 3</t>
  </si>
  <si>
    <t>ค่าก่อสร้างถนนคอนกรีตเสริมเหล็ก หมู่ที่ 4 หน้าบ้านช่างเปี๊ยก</t>
  </si>
  <si>
    <t>ค่าก่อสร้างถนนคอนกรีตเสริมเหล็ก หมู่ที่ 5</t>
  </si>
  <si>
    <t>ค่าปรับปรุงระบบประปา หมู่ที่ 3</t>
  </si>
  <si>
    <t>ค่าก่อสร้างรางระบายน้ำคอนกรีตเสริมเหล็ก หมู่ที่ 8</t>
  </si>
  <si>
    <t>ค่าปรับปรุงระบบประปา หมู่ที่ 4</t>
  </si>
  <si>
    <t>ค่าก่อสร้างระบบประปา ศพด.ทรายทอง</t>
  </si>
  <si>
    <t>ค่าก่อสร้างระบบประปา ศพด. หมู่ที่ 6</t>
  </si>
  <si>
    <t>รวมเป็นเงินทั้งสิ้น</t>
  </si>
  <si>
    <t>หมายเหตุ 2 ค่าที่ดินและสิ่งก่อสร้างจ่ายจากเงินรายได้</t>
  </si>
  <si>
    <t>หมายเหตุ 4 รายจ่ายค้างจ่าย</t>
  </si>
  <si>
    <t>หมายเหตุ 5 เงินรับฝาก</t>
  </si>
  <si>
    <t>ค่าซ่อมแซมถนนลูกรังเพื่อการเกษตร หมู่ที่ 3, 8 สายห้วยแม็กหนองแฮ่</t>
  </si>
  <si>
    <t>ค่าซ่อมแซมถนนลูกรังเพื่อการเกษตรสายห้วยจ่า นาพ่อสด หมู่ที่ 2,4</t>
  </si>
  <si>
    <t>ค่าก่อสร้างถนนคอนกรีตเสริมเหล็ก หมู่ที่ 4 หน้าโรงเรียนบ้านนาทราย</t>
  </si>
  <si>
    <t xml:space="preserve">        องค์การบริหารส่วนตำบลนาสิงห์ ได้รับการยกฐานะจากสภาตำบลนาสิงห์ เป็นองค์การบริหารส่วนตำบลนาสิงห์</t>
  </si>
  <si>
    <t>เมื่อวันที่ 23 กุมภาพันธ์ 2540 ซึ่งเป็นเพียงองค์การบริหารส่วนตำบลขนาดเล็ก ต่อมา เมื่อวันที่ 17 กันยายน 2550 ได้ประกาศ</t>
  </si>
  <si>
    <t xml:space="preserve">     จ.  ครุภัณฑ์งานบ้านงานครัว</t>
  </si>
  <si>
    <t xml:space="preserve">    ง.  ครุภัณฑ์วิทยาศาสตร์หรือการแพทย์</t>
  </si>
  <si>
    <t>1.</t>
  </si>
  <si>
    <t>2.</t>
  </si>
  <si>
    <t>3.</t>
  </si>
  <si>
    <t>เงินสะสมที่สามารถนำไปใช้ได้</t>
  </si>
  <si>
    <t xml:space="preserve">รายการปรับปรุงเงินเหลือจ่าย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</si>
</sst>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;\(#,##0.00\)"/>
    <numFmt numFmtId="189" formatCode="[$-187041E]d\ mmmyy;@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sz val="16"/>
      <color indexed="8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12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8"/>
      <name val="TH SarabunPSK"/>
      <family val="2"/>
    </font>
    <font>
      <b/>
      <sz val="11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7" fontId="3" fillId="0" borderId="0" xfId="38" applyNumberFormat="1" applyFont="1" applyAlignment="1">
      <alignment/>
    </xf>
    <xf numFmtId="0" fontId="3" fillId="0" borderId="0" xfId="0" applyFont="1" applyAlignment="1">
      <alignment/>
    </xf>
    <xf numFmtId="187" fontId="3" fillId="0" borderId="0" xfId="38" applyNumberFormat="1" applyFont="1" applyAlignment="1">
      <alignment horizontal="center"/>
    </xf>
    <xf numFmtId="0" fontId="3" fillId="0" borderId="0" xfId="0" applyFont="1" applyAlignment="1">
      <alignment horizontal="left"/>
    </xf>
    <xf numFmtId="187" fontId="3" fillId="0" borderId="0" xfId="0" applyNumberFormat="1" applyFont="1" applyAlignment="1">
      <alignment/>
    </xf>
    <xf numFmtId="187" fontId="3" fillId="0" borderId="0" xfId="38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87" fontId="4" fillId="0" borderId="10" xfId="38" applyNumberFormat="1" applyFont="1" applyBorder="1" applyAlignment="1">
      <alignment horizontal="center"/>
    </xf>
    <xf numFmtId="187" fontId="4" fillId="0" borderId="10" xfId="38" applyNumberFormat="1" applyFont="1" applyBorder="1" applyAlignment="1">
      <alignment/>
    </xf>
    <xf numFmtId="0" fontId="3" fillId="0" borderId="0" xfId="0" applyFont="1" applyAlignment="1">
      <alignment horizontal="center"/>
    </xf>
    <xf numFmtId="39" fontId="3" fillId="0" borderId="0" xfId="38" applyNumberFormat="1" applyFont="1" applyAlignment="1">
      <alignment/>
    </xf>
    <xf numFmtId="4" fontId="3" fillId="0" borderId="0" xfId="38" applyNumberFormat="1" applyFont="1" applyAlignment="1">
      <alignment/>
    </xf>
    <xf numFmtId="0" fontId="6" fillId="0" borderId="0" xfId="0" applyFont="1" applyAlignment="1">
      <alignment horizontal="left"/>
    </xf>
    <xf numFmtId="188" fontId="3" fillId="0" borderId="11" xfId="38" applyNumberFormat="1" applyFont="1" applyBorder="1" applyAlignment="1">
      <alignment/>
    </xf>
    <xf numFmtId="4" fontId="3" fillId="0" borderId="0" xfId="38" applyNumberFormat="1" applyFont="1" applyBorder="1" applyAlignment="1">
      <alignment/>
    </xf>
    <xf numFmtId="0" fontId="6" fillId="0" borderId="0" xfId="0" applyFont="1" applyAlignment="1">
      <alignment/>
    </xf>
    <xf numFmtId="49" fontId="3" fillId="0" borderId="0" xfId="38" applyNumberFormat="1" applyFont="1" applyBorder="1" applyAlignment="1">
      <alignment horizontal="right"/>
    </xf>
    <xf numFmtId="39" fontId="4" fillId="0" borderId="12" xfId="38" applyNumberFormat="1" applyFont="1" applyBorder="1" applyAlignment="1">
      <alignment/>
    </xf>
    <xf numFmtId="189" fontId="7" fillId="0" borderId="0" xfId="0" applyNumberFormat="1" applyFont="1" applyAlignment="1">
      <alignment horizontal="left" vertical="center"/>
    </xf>
    <xf numFmtId="189" fontId="7" fillId="0" borderId="0" xfId="0" applyNumberFormat="1" applyFont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88" fontId="3" fillId="0" borderId="0" xfId="38" applyNumberFormat="1" applyFont="1" applyAlignment="1">
      <alignment/>
    </xf>
    <xf numFmtId="187" fontId="4" fillId="0" borderId="0" xfId="38" applyNumberFormat="1" applyFont="1" applyBorder="1" applyAlignment="1">
      <alignment/>
    </xf>
    <xf numFmtId="188" fontId="4" fillId="0" borderId="10" xfId="38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43" fontId="57" fillId="0" borderId="13" xfId="38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3" fontId="55" fillId="0" borderId="0" xfId="38" applyFont="1" applyAlignment="1">
      <alignment/>
    </xf>
    <xf numFmtId="43" fontId="57" fillId="0" borderId="14" xfId="38" applyFont="1" applyBorder="1" applyAlignment="1">
      <alignment/>
    </xf>
    <xf numFmtId="43" fontId="57" fillId="0" borderId="10" xfId="38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15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13" xfId="0" applyFont="1" applyBorder="1" applyAlignment="1">
      <alignment horizontal="center"/>
    </xf>
    <xf numFmtId="43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0" fillId="0" borderId="18" xfId="49" applyFont="1" applyBorder="1" applyAlignment="1">
      <alignment horizontal="center" vertical="center"/>
      <protection/>
    </xf>
    <xf numFmtId="0" fontId="9" fillId="0" borderId="18" xfId="49" applyFont="1" applyBorder="1" applyAlignment="1">
      <alignment horizontal="center"/>
      <protection/>
    </xf>
    <xf numFmtId="0" fontId="10" fillId="0" borderId="17" xfId="49" applyFont="1" applyBorder="1" applyAlignment="1">
      <alignment horizontal="center" vertical="center"/>
      <protection/>
    </xf>
    <xf numFmtId="0" fontId="9" fillId="0" borderId="17" xfId="49" applyFont="1" applyBorder="1" applyAlignment="1">
      <alignment horizontal="center"/>
      <protection/>
    </xf>
    <xf numFmtId="0" fontId="8" fillId="0" borderId="15" xfId="49" applyFont="1" applyBorder="1">
      <alignment/>
      <protection/>
    </xf>
    <xf numFmtId="43" fontId="8" fillId="0" borderId="15" xfId="41" applyNumberFormat="1" applyFont="1" applyBorder="1" applyAlignment="1">
      <alignment/>
    </xf>
    <xf numFmtId="43" fontId="8" fillId="0" borderId="15" xfId="41" applyNumberFormat="1" applyFont="1" applyFill="1" applyBorder="1" applyAlignment="1">
      <alignment/>
    </xf>
    <xf numFmtId="0" fontId="11" fillId="0" borderId="15" xfId="49" applyFont="1" applyBorder="1">
      <alignment/>
      <protection/>
    </xf>
    <xf numFmtId="43" fontId="9" fillId="0" borderId="16" xfId="41" applyNumberFormat="1" applyFont="1" applyBorder="1" applyAlignment="1">
      <alignment/>
    </xf>
    <xf numFmtId="43" fontId="8" fillId="0" borderId="16" xfId="41" applyNumberFormat="1" applyFont="1" applyBorder="1" applyAlignment="1">
      <alignment/>
    </xf>
    <xf numFmtId="43" fontId="8" fillId="0" borderId="0" xfId="41" applyNumberFormat="1" applyFont="1" applyAlignment="1">
      <alignment/>
    </xf>
    <xf numFmtId="0" fontId="14" fillId="0" borderId="15" xfId="49" applyFont="1" applyBorder="1" applyAlignment="1">
      <alignment horizontal="center"/>
      <protection/>
    </xf>
    <xf numFmtId="0" fontId="11" fillId="0" borderId="13" xfId="49" applyFont="1" applyBorder="1" applyAlignment="1">
      <alignment horizontal="center"/>
      <protection/>
    </xf>
    <xf numFmtId="0" fontId="14" fillId="0" borderId="16" xfId="49" applyFont="1" applyBorder="1" applyAlignment="1">
      <alignment horizontal="center"/>
      <protection/>
    </xf>
    <xf numFmtId="0" fontId="5" fillId="0" borderId="15" xfId="49" applyFont="1" applyBorder="1">
      <alignment/>
      <protection/>
    </xf>
    <xf numFmtId="0" fontId="14" fillId="0" borderId="0" xfId="49" applyFont="1" applyFill="1" applyBorder="1" applyAlignment="1">
      <alignment horizontal="center"/>
      <protection/>
    </xf>
    <xf numFmtId="43" fontId="8" fillId="0" borderId="0" xfId="41" applyNumberFormat="1" applyFont="1" applyBorder="1" applyAlignment="1">
      <alignment/>
    </xf>
    <xf numFmtId="43" fontId="9" fillId="0" borderId="19" xfId="41" applyNumberFormat="1" applyFont="1" applyBorder="1" applyAlignment="1">
      <alignment/>
    </xf>
    <xf numFmtId="43" fontId="56" fillId="0" borderId="15" xfId="41" applyNumberFormat="1" applyFont="1" applyFill="1" applyBorder="1" applyAlignment="1">
      <alignment/>
    </xf>
    <xf numFmtId="43" fontId="56" fillId="0" borderId="15" xfId="41" applyNumberFormat="1" applyFont="1" applyFill="1" applyBorder="1" applyAlignment="1">
      <alignment horizontal="center"/>
    </xf>
    <xf numFmtId="43" fontId="56" fillId="0" borderId="15" xfId="41" applyNumberFormat="1" applyFont="1" applyBorder="1" applyAlignment="1">
      <alignment/>
    </xf>
    <xf numFmtId="43" fontId="56" fillId="0" borderId="20" xfId="41" applyNumberFormat="1" applyFont="1" applyFill="1" applyBorder="1" applyAlignment="1">
      <alignment horizontal="center"/>
    </xf>
    <xf numFmtId="43" fontId="56" fillId="0" borderId="13" xfId="41" applyNumberFormat="1" applyFont="1" applyBorder="1" applyAlignment="1">
      <alignment/>
    </xf>
    <xf numFmtId="43" fontId="56" fillId="0" borderId="0" xfId="41" applyNumberFormat="1" applyFont="1" applyBorder="1" applyAlignment="1">
      <alignment/>
    </xf>
    <xf numFmtId="43" fontId="58" fillId="0" borderId="15" xfId="41" applyNumberFormat="1" applyFont="1" applyBorder="1" applyAlignment="1">
      <alignment/>
    </xf>
    <xf numFmtId="43" fontId="55" fillId="0" borderId="0" xfId="0" applyNumberFormat="1" applyFont="1" applyAlignment="1">
      <alignment/>
    </xf>
    <xf numFmtId="43" fontId="57" fillId="33" borderId="12" xfId="38" applyFont="1" applyFill="1" applyBorder="1" applyAlignment="1">
      <alignment/>
    </xf>
    <xf numFmtId="43" fontId="55" fillId="33" borderId="0" xfId="38" applyFont="1" applyFill="1" applyAlignment="1">
      <alignment/>
    </xf>
    <xf numFmtId="43" fontId="57" fillId="33" borderId="14" xfId="38" applyFont="1" applyFill="1" applyBorder="1" applyAlignment="1">
      <alignment/>
    </xf>
    <xf numFmtId="43" fontId="57" fillId="33" borderId="10" xfId="38" applyFont="1" applyFill="1" applyBorder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88" fontId="3" fillId="0" borderId="0" xfId="38" applyNumberFormat="1" applyFont="1" applyBorder="1" applyAlignment="1">
      <alignment/>
    </xf>
    <xf numFmtId="0" fontId="55" fillId="0" borderId="15" xfId="0" applyFont="1" applyBorder="1" applyAlignment="1">
      <alignment/>
    </xf>
    <xf numFmtId="43" fontId="55" fillId="0" borderId="15" xfId="38" applyFont="1" applyBorder="1" applyAlignment="1">
      <alignment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0" applyFont="1" applyAlignment="1">
      <alignment vertical="center"/>
    </xf>
    <xf numFmtId="43" fontId="57" fillId="0" borderId="16" xfId="38" applyFont="1" applyBorder="1" applyAlignment="1">
      <alignment/>
    </xf>
    <xf numFmtId="49" fontId="55" fillId="0" borderId="15" xfId="38" applyNumberFormat="1" applyFont="1" applyBorder="1" applyAlignment="1">
      <alignment horizontal="left"/>
    </xf>
    <xf numFmtId="49" fontId="55" fillId="0" borderId="15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43" fontId="56" fillId="0" borderId="0" xfId="0" applyNumberFormat="1" applyFont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43" fontId="20" fillId="0" borderId="22" xfId="38" applyFont="1" applyBorder="1" applyAlignment="1">
      <alignment/>
    </xf>
    <xf numFmtId="49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43" fontId="20" fillId="0" borderId="23" xfId="38" applyFont="1" applyBorder="1" applyAlignment="1">
      <alignment/>
    </xf>
    <xf numFmtId="49" fontId="20" fillId="0" borderId="15" xfId="0" applyNumberFormat="1" applyFont="1" applyBorder="1" applyAlignment="1">
      <alignment horizontal="center"/>
    </xf>
    <xf numFmtId="43" fontId="20" fillId="0" borderId="15" xfId="38" applyFont="1" applyBorder="1" applyAlignment="1">
      <alignment/>
    </xf>
    <xf numFmtId="49" fontId="20" fillId="0" borderId="23" xfId="0" applyNumberFormat="1" applyFont="1" applyBorder="1" applyAlignment="1">
      <alignment/>
    </xf>
    <xf numFmtId="49" fontId="20" fillId="0" borderId="15" xfId="0" applyNumberFormat="1" applyFont="1" applyBorder="1" applyAlignment="1">
      <alignment/>
    </xf>
    <xf numFmtId="49" fontId="20" fillId="0" borderId="17" xfId="0" applyNumberFormat="1" applyFont="1" applyBorder="1" applyAlignment="1">
      <alignment/>
    </xf>
    <xf numFmtId="43" fontId="21" fillId="0" borderId="17" xfId="38" applyFont="1" applyBorder="1" applyAlignment="1">
      <alignment/>
    </xf>
    <xf numFmtId="0" fontId="20" fillId="0" borderId="17" xfId="0" applyFont="1" applyBorder="1" applyAlignment="1">
      <alignment/>
    </xf>
    <xf numFmtId="49" fontId="55" fillId="0" borderId="0" xfId="0" applyNumberFormat="1" applyFont="1" applyAlignment="1">
      <alignment/>
    </xf>
    <xf numFmtId="49" fontId="20" fillId="0" borderId="22" xfId="0" applyNumberFormat="1" applyFont="1" applyBorder="1" applyAlignment="1">
      <alignment/>
    </xf>
    <xf numFmtId="39" fontId="3" fillId="0" borderId="11" xfId="38" applyNumberFormat="1" applyFont="1" applyBorder="1" applyAlignment="1">
      <alignment/>
    </xf>
    <xf numFmtId="39" fontId="3" fillId="0" borderId="0" xfId="0" applyNumberFormat="1" applyFont="1" applyAlignment="1">
      <alignment/>
    </xf>
    <xf numFmtId="43" fontId="3" fillId="0" borderId="0" xfId="38" applyFont="1" applyAlignment="1">
      <alignment horizontal="right" vertical="center"/>
    </xf>
    <xf numFmtId="43" fontId="3" fillId="0" borderId="0" xfId="38" applyFont="1" applyAlignment="1">
      <alignment vertical="center"/>
    </xf>
    <xf numFmtId="43" fontId="3" fillId="0" borderId="0" xfId="38" applyFont="1" applyAlignment="1">
      <alignment/>
    </xf>
    <xf numFmtId="43" fontId="4" fillId="0" borderId="0" xfId="38" applyFont="1" applyAlignment="1">
      <alignment vertical="center"/>
    </xf>
    <xf numFmtId="43" fontId="4" fillId="0" borderId="10" xfId="38" applyFont="1" applyBorder="1" applyAlignment="1">
      <alignment/>
    </xf>
    <xf numFmtId="43" fontId="4" fillId="0" borderId="12" xfId="38" applyFont="1" applyBorder="1" applyAlignment="1">
      <alignment/>
    </xf>
    <xf numFmtId="4" fontId="8" fillId="0" borderId="15" xfId="49" applyNumberFormat="1" applyFont="1" applyBorder="1">
      <alignment/>
      <protection/>
    </xf>
    <xf numFmtId="4" fontId="8" fillId="0" borderId="15" xfId="41" applyNumberFormat="1" applyFont="1" applyBorder="1" applyAlignment="1">
      <alignment/>
    </xf>
    <xf numFmtId="4" fontId="56" fillId="0" borderId="0" xfId="0" applyNumberFormat="1" applyFont="1" applyAlignment="1">
      <alignment/>
    </xf>
    <xf numFmtId="4" fontId="11" fillId="0" borderId="15" xfId="49" applyNumberFormat="1" applyFont="1" applyBorder="1">
      <alignment/>
      <protection/>
    </xf>
    <xf numFmtId="0" fontId="55" fillId="0" borderId="15" xfId="0" applyFont="1" applyFill="1" applyBorder="1" applyAlignment="1">
      <alignment/>
    </xf>
    <xf numFmtId="0" fontId="3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9" fillId="33" borderId="0" xfId="0" applyFont="1" applyFill="1" applyAlignment="1">
      <alignment/>
    </xf>
    <xf numFmtId="49" fontId="3" fillId="0" borderId="0" xfId="0" applyNumberFormat="1" applyFont="1" applyAlignment="1">
      <alignment horizontal="right"/>
    </xf>
    <xf numFmtId="43" fontId="3" fillId="0" borderId="11" xfId="38" applyFont="1" applyBorder="1" applyAlignment="1">
      <alignment/>
    </xf>
    <xf numFmtId="0" fontId="5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9" fillId="0" borderId="18" xfId="49" applyFont="1" applyBorder="1" applyAlignment="1">
      <alignment horizontal="center" vertical="center"/>
      <protection/>
    </xf>
    <xf numFmtId="0" fontId="9" fillId="0" borderId="17" xfId="49" applyFont="1" applyBorder="1" applyAlignment="1">
      <alignment horizontal="center" vertical="center"/>
      <protection/>
    </xf>
    <xf numFmtId="0" fontId="9" fillId="0" borderId="0" xfId="49" applyFont="1" applyAlignment="1">
      <alignment horizontal="center"/>
      <protection/>
    </xf>
    <xf numFmtId="0" fontId="9" fillId="0" borderId="11" xfId="49" applyFont="1" applyBorder="1" applyAlignment="1">
      <alignment horizontal="center"/>
      <protection/>
    </xf>
    <xf numFmtId="0" fontId="15" fillId="0" borderId="18" xfId="49" applyFont="1" applyBorder="1" applyAlignment="1">
      <alignment horizontal="center" vertical="center"/>
      <protection/>
    </xf>
    <xf numFmtId="0" fontId="15" fillId="0" borderId="17" xfId="49" applyFont="1" applyBorder="1" applyAlignment="1">
      <alignment horizontal="center" vertical="center"/>
      <protection/>
    </xf>
    <xf numFmtId="0" fontId="9" fillId="0" borderId="18" xfId="49" applyFont="1" applyBorder="1" applyAlignment="1">
      <alignment horizontal="center" vertical="center" wrapText="1"/>
      <protection/>
    </xf>
    <xf numFmtId="0" fontId="9" fillId="0" borderId="17" xfId="49" applyFont="1" applyBorder="1" applyAlignment="1">
      <alignment horizontal="center" vertical="center" wrapText="1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19050</xdr:rowOff>
    </xdr:from>
    <xdr:to>
      <xdr:col>8</xdr:col>
      <xdr:colOff>914400</xdr:colOff>
      <xdr:row>33</xdr:row>
      <xdr:rowOff>161925</xdr:rowOff>
    </xdr:to>
    <xdr:grpSp>
      <xdr:nvGrpSpPr>
        <xdr:cNvPr id="1" name="กลุ่ม 1"/>
        <xdr:cNvGrpSpPr>
          <a:grpSpLocks/>
        </xdr:cNvGrpSpPr>
      </xdr:nvGrpSpPr>
      <xdr:grpSpPr>
        <a:xfrm>
          <a:off x="38100" y="7648575"/>
          <a:ext cx="5257800" cy="714375"/>
          <a:chOff x="-141301" y="7807232"/>
          <a:chExt cx="5689780" cy="87139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-141301" y="7847969"/>
            <a:ext cx="1608785" cy="7866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(นางสราวลี เพ็งมีพรหมจักร)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หัวหน้าส่วนการคลัง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456105" y="7838820"/>
            <a:ext cx="2120865" cy="7957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(นางสาววันเพ็ญ ฉั่นพัฒนาพงศ์)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ปลัดองค์การบริหารส่วนตำบลนาสิงห์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561323" y="7807232"/>
            <a:ext cx="1987156" cy="871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(นายสุวิทย์ สืบสาย)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นายกองค์การบริหารส่วนตำบลนาสิงห์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142875</xdr:rowOff>
    </xdr:from>
    <xdr:to>
      <xdr:col>4</xdr:col>
      <xdr:colOff>95250</xdr:colOff>
      <xdr:row>35</xdr:row>
      <xdr:rowOff>180975</xdr:rowOff>
    </xdr:to>
    <xdr:grpSp>
      <xdr:nvGrpSpPr>
        <xdr:cNvPr id="1" name="กลุ่ม 9"/>
        <xdr:cNvGrpSpPr>
          <a:grpSpLocks/>
        </xdr:cNvGrpSpPr>
      </xdr:nvGrpSpPr>
      <xdr:grpSpPr>
        <a:xfrm>
          <a:off x="209550" y="8410575"/>
          <a:ext cx="6086475" cy="1352550"/>
          <a:chOff x="-25196" y="7849611"/>
          <a:chExt cx="6335768" cy="1287185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-25196" y="7849611"/>
            <a:ext cx="1688482" cy="12630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(นางสราวลี เพ็งมีพรหมจักร)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หัวหน้าส่วนการคลัง</a:t>
            </a:r>
          </a:p>
        </xdr:txBody>
      </xdr:sp>
      <xdr:sp>
        <xdr:nvSpPr>
          <xdr:cNvPr id="3" name="TextBox 11"/>
          <xdr:cNvSpPr txBox="1">
            <a:spLocks noChangeArrowheads="1"/>
          </xdr:cNvSpPr>
        </xdr:nvSpPr>
        <xdr:spPr>
          <a:xfrm>
            <a:off x="1875534" y="7886618"/>
            <a:ext cx="2120898" cy="12501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(นางสาววันเพ็ญ ฉั่นพัฒนาพงศ์)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ปลัดองค์การบริหารส่วนตำบลนาสิงห์</a:t>
            </a:r>
          </a:p>
        </xdr:txBody>
      </xdr:sp>
      <xdr:sp>
        <xdr:nvSpPr>
          <xdr:cNvPr id="4" name="TextBox 12"/>
          <xdr:cNvSpPr txBox="1">
            <a:spLocks noChangeArrowheads="1"/>
          </xdr:cNvSpPr>
        </xdr:nvSpPr>
        <xdr:spPr>
          <a:xfrm>
            <a:off x="4043951" y="7877607"/>
            <a:ext cx="2266621" cy="11771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(นายสุวิทย์ สืบสาย)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นายกองค์การบริหารส่วนตำบลนาสิงห์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tabSelected="1" zoomScaleSheetLayoutView="93" zoomScalePageLayoutView="0" workbookViewId="0" topLeftCell="A1">
      <selection activeCell="J8" sqref="J8"/>
    </sheetView>
  </sheetViews>
  <sheetFormatPr defaultColWidth="9.00390625" defaultRowHeight="15"/>
  <cols>
    <col min="1" max="5" width="9.00390625" style="28" customWidth="1"/>
    <col min="6" max="6" width="9.00390625" style="35" customWidth="1"/>
    <col min="7" max="7" width="3.421875" style="28" customWidth="1"/>
    <col min="8" max="8" width="8.28125" style="28" customWidth="1"/>
    <col min="9" max="9" width="13.7109375" style="36" bestFit="1" customWidth="1"/>
    <col min="10" max="10" width="9.00390625" style="28" customWidth="1"/>
    <col min="11" max="11" width="12.421875" style="28" bestFit="1" customWidth="1"/>
    <col min="12" max="16384" width="9.00390625" style="28" customWidth="1"/>
  </cols>
  <sheetData>
    <row r="1" spans="1:9" ht="21">
      <c r="A1" s="137" t="s">
        <v>202</v>
      </c>
      <c r="B1" s="137"/>
      <c r="C1" s="137"/>
      <c r="D1" s="137"/>
      <c r="E1" s="137"/>
      <c r="F1" s="137"/>
      <c r="G1" s="137"/>
      <c r="H1" s="137"/>
      <c r="I1" s="137"/>
    </row>
    <row r="2" spans="1:9" ht="21">
      <c r="A2" s="137" t="s">
        <v>0</v>
      </c>
      <c r="B2" s="137"/>
      <c r="C2" s="137"/>
      <c r="D2" s="137"/>
      <c r="E2" s="137"/>
      <c r="F2" s="137"/>
      <c r="G2" s="137"/>
      <c r="H2" s="137"/>
      <c r="I2" s="137"/>
    </row>
    <row r="3" spans="1:9" ht="21">
      <c r="A3" s="137" t="s">
        <v>1</v>
      </c>
      <c r="B3" s="137"/>
      <c r="C3" s="137"/>
      <c r="D3" s="137"/>
      <c r="E3" s="137"/>
      <c r="F3" s="137"/>
      <c r="G3" s="137"/>
      <c r="H3" s="137"/>
      <c r="I3" s="137"/>
    </row>
    <row r="4" ht="9" customHeight="1"/>
    <row r="5" ht="21">
      <c r="F5" s="34" t="s">
        <v>3</v>
      </c>
    </row>
    <row r="6" spans="1:9" ht="21.75" thickBot="1">
      <c r="A6" s="31" t="s">
        <v>2</v>
      </c>
      <c r="B6" s="31"/>
      <c r="C6" s="31"/>
      <c r="D6" s="31"/>
      <c r="E6" s="31"/>
      <c r="F6" s="35">
        <v>2</v>
      </c>
      <c r="G6" s="31"/>
      <c r="H6" s="31"/>
      <c r="I6" s="77">
        <f>หมายเหตุ2!D30</f>
        <v>20097193</v>
      </c>
    </row>
    <row r="7" spans="1:9" ht="21.75" thickTop="1">
      <c r="A7" s="31" t="s">
        <v>4</v>
      </c>
      <c r="I7" s="78"/>
    </row>
    <row r="8" spans="2:11" ht="21">
      <c r="B8" s="31" t="s">
        <v>5</v>
      </c>
      <c r="C8" s="31"/>
      <c r="I8" s="78"/>
      <c r="K8" s="76"/>
    </row>
    <row r="9" spans="3:11" ht="21">
      <c r="C9" s="28" t="s">
        <v>6</v>
      </c>
      <c r="F9" s="35">
        <v>3</v>
      </c>
      <c r="I9" s="78">
        <f>+'หมายเหตุ 3'!F15</f>
        <v>18305400.259999998</v>
      </c>
      <c r="K9" s="76"/>
    </row>
    <row r="10" spans="3:9" ht="21">
      <c r="C10" s="28" t="s">
        <v>133</v>
      </c>
      <c r="I10" s="78">
        <v>10568.54</v>
      </c>
    </row>
    <row r="11" spans="3:9" ht="21">
      <c r="C11" s="28" t="s">
        <v>7</v>
      </c>
      <c r="I11" s="78">
        <v>577100</v>
      </c>
    </row>
    <row r="12" spans="3:9" ht="21">
      <c r="C12" s="28" t="s">
        <v>129</v>
      </c>
      <c r="I12" s="78">
        <v>72130</v>
      </c>
    </row>
    <row r="13" spans="3:9" ht="21">
      <c r="C13" s="31" t="s">
        <v>8</v>
      </c>
      <c r="D13" s="31"/>
      <c r="E13" s="31"/>
      <c r="F13" s="30"/>
      <c r="G13" s="31"/>
      <c r="H13" s="31"/>
      <c r="I13" s="79">
        <f>SUM(I9:I12)</f>
        <v>18965198.799999997</v>
      </c>
    </row>
    <row r="14" spans="1:9" ht="21.75" thickBot="1">
      <c r="A14" s="31" t="s">
        <v>9</v>
      </c>
      <c r="I14" s="80">
        <f>I13</f>
        <v>18965198.799999997</v>
      </c>
    </row>
    <row r="15" ht="16.5" customHeight="1" thickTop="1">
      <c r="I15" s="78"/>
    </row>
    <row r="16" spans="1:9" ht="21.75" thickBot="1">
      <c r="A16" s="31" t="s">
        <v>94</v>
      </c>
      <c r="B16" s="31"/>
      <c r="C16" s="31"/>
      <c r="D16" s="31"/>
      <c r="E16" s="31"/>
      <c r="F16" s="35">
        <v>2</v>
      </c>
      <c r="G16" s="31"/>
      <c r="H16" s="31"/>
      <c r="I16" s="77">
        <f>I6</f>
        <v>20097193</v>
      </c>
    </row>
    <row r="17" spans="1:9" ht="21.75" thickTop="1">
      <c r="A17" s="31" t="s">
        <v>10</v>
      </c>
      <c r="I17" s="78"/>
    </row>
    <row r="18" spans="2:9" ht="21">
      <c r="B18" s="31" t="s">
        <v>11</v>
      </c>
      <c r="C18" s="31"/>
      <c r="I18" s="78"/>
    </row>
    <row r="19" spans="3:9" ht="21">
      <c r="C19" s="28" t="s">
        <v>12</v>
      </c>
      <c r="F19" s="35">
        <v>4</v>
      </c>
      <c r="I19" s="78">
        <f>+'หมายเหตุ 4'!G24</f>
        <v>720361</v>
      </c>
    </row>
    <row r="20" spans="3:9" ht="21">
      <c r="C20" s="28" t="s">
        <v>13</v>
      </c>
      <c r="F20" s="35">
        <v>5</v>
      </c>
      <c r="I20" s="36">
        <f>+'หมายเหตุ 5'!E15</f>
        <v>1836996.54</v>
      </c>
    </row>
    <row r="21" spans="3:9" ht="21">
      <c r="C21" s="31" t="s">
        <v>14</v>
      </c>
      <c r="D21" s="31"/>
      <c r="E21" s="31"/>
      <c r="F21" s="30"/>
      <c r="G21" s="31"/>
      <c r="H21" s="31"/>
      <c r="I21" s="37">
        <f>SUM(I19:I20)</f>
        <v>2557357.54</v>
      </c>
    </row>
    <row r="22" spans="2:9" ht="21">
      <c r="B22" s="31" t="s">
        <v>15</v>
      </c>
      <c r="C22" s="31"/>
      <c r="D22" s="31"/>
      <c r="E22" s="31"/>
      <c r="F22" s="30"/>
      <c r="G22" s="31"/>
      <c r="H22" s="31"/>
      <c r="I22" s="37">
        <f>SUM(I21:I21)</f>
        <v>2557357.54</v>
      </c>
    </row>
    <row r="23" ht="9" customHeight="1"/>
    <row r="24" ht="21">
      <c r="A24" s="31" t="s">
        <v>16</v>
      </c>
    </row>
    <row r="25" spans="2:9" ht="21">
      <c r="B25" s="28" t="s">
        <v>16</v>
      </c>
      <c r="F25" s="35">
        <v>6</v>
      </c>
      <c r="I25" s="36">
        <f>9903320.04+6256</f>
        <v>9909576.04</v>
      </c>
    </row>
    <row r="26" spans="2:9" ht="21">
      <c r="B26" s="28" t="s">
        <v>17</v>
      </c>
      <c r="I26" s="36">
        <v>6498265.22</v>
      </c>
    </row>
    <row r="27" spans="2:9" ht="21">
      <c r="B27" s="31" t="s">
        <v>18</v>
      </c>
      <c r="C27" s="31"/>
      <c r="D27" s="31"/>
      <c r="E27" s="31"/>
      <c r="F27" s="30"/>
      <c r="G27" s="31"/>
      <c r="H27" s="31"/>
      <c r="I27" s="37">
        <f>SUM(I25:I26)</f>
        <v>16407841.259999998</v>
      </c>
    </row>
    <row r="28" spans="1:11" ht="21.75" thickBot="1">
      <c r="A28" s="31" t="s">
        <v>19</v>
      </c>
      <c r="B28" s="31"/>
      <c r="C28" s="31"/>
      <c r="D28" s="31"/>
      <c r="E28" s="31"/>
      <c r="F28" s="30"/>
      <c r="G28" s="31"/>
      <c r="H28" s="31"/>
      <c r="I28" s="38">
        <f>I22+I27</f>
        <v>18965198.799999997</v>
      </c>
      <c r="K28" s="76">
        <f>I14-I28</f>
        <v>0</v>
      </c>
    </row>
    <row r="29" spans="1:6" ht="9.75" customHeight="1" thickTop="1">
      <c r="A29" s="31"/>
      <c r="B29" s="31"/>
      <c r="C29" s="31"/>
      <c r="D29" s="31"/>
      <c r="E29" s="31"/>
      <c r="F29" s="50"/>
    </row>
    <row r="30" spans="1:6" ht="27" customHeight="1">
      <c r="A30" s="31" t="s">
        <v>106</v>
      </c>
      <c r="B30" s="31"/>
      <c r="C30" s="31"/>
      <c r="D30" s="31"/>
      <c r="E30" s="31"/>
      <c r="F30" s="50"/>
    </row>
  </sheetData>
  <sheetProtection/>
  <mergeCells count="3">
    <mergeCell ref="A1:I1"/>
    <mergeCell ref="A2:I2"/>
    <mergeCell ref="A3:I3"/>
  </mergeCells>
  <printOptions/>
  <pageMargins left="0.76" right="0.24" top="0.5118110236220472" bottom="0.35433070866141736" header="0.2362204724409449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42"/>
  <sheetViews>
    <sheetView view="pageBreakPreview" zoomScale="112" zoomScaleSheetLayoutView="112" zoomScalePageLayoutView="0" workbookViewId="0" topLeftCell="A31">
      <selection activeCell="C37" sqref="C37"/>
    </sheetView>
  </sheetViews>
  <sheetFormatPr defaultColWidth="9.00390625" defaultRowHeight="15"/>
  <cols>
    <col min="1" max="1" width="7.140625" style="5" customWidth="1"/>
    <col min="2" max="2" width="4.00390625" style="5" customWidth="1"/>
    <col min="3" max="3" width="47.57421875" style="5" bestFit="1" customWidth="1"/>
    <col min="4" max="4" width="13.57421875" style="122" bestFit="1" customWidth="1"/>
    <col min="5" max="16384" width="9.00390625" style="5" customWidth="1"/>
  </cols>
  <sheetData>
    <row r="1" spans="2:4" ht="21">
      <c r="B1" s="86"/>
      <c r="C1" s="87"/>
      <c r="D1" s="120" t="s">
        <v>100</v>
      </c>
    </row>
    <row r="2" spans="1:4" ht="21">
      <c r="A2" s="3" t="s">
        <v>101</v>
      </c>
      <c r="B2" s="88"/>
      <c r="C2" s="88"/>
      <c r="D2" s="121"/>
    </row>
    <row r="3" spans="2:4" ht="21">
      <c r="B3" s="86"/>
      <c r="C3" s="88"/>
      <c r="D3" s="120" t="s">
        <v>102</v>
      </c>
    </row>
    <row r="4" spans="1:3" ht="21">
      <c r="A4" s="3" t="s">
        <v>105</v>
      </c>
      <c r="B4" s="89"/>
      <c r="C4" s="3"/>
    </row>
    <row r="5" spans="2:4" ht="21">
      <c r="B5" s="5">
        <v>1</v>
      </c>
      <c r="C5" s="5" t="s">
        <v>215</v>
      </c>
      <c r="D5" s="122">
        <v>15000</v>
      </c>
    </row>
    <row r="6" spans="2:4" ht="21">
      <c r="B6" s="5">
        <v>2</v>
      </c>
      <c r="C6" s="5" t="s">
        <v>216</v>
      </c>
      <c r="D6" s="122">
        <v>5820</v>
      </c>
    </row>
    <row r="7" spans="2:4" ht="21">
      <c r="B7" s="5">
        <v>3</v>
      </c>
      <c r="C7" s="5" t="s">
        <v>217</v>
      </c>
      <c r="D7" s="122">
        <v>7210</v>
      </c>
    </row>
    <row r="8" spans="2:4" ht="21">
      <c r="B8" s="5">
        <v>4</v>
      </c>
      <c r="C8" s="5" t="s">
        <v>218</v>
      </c>
      <c r="D8" s="122">
        <v>6585</v>
      </c>
    </row>
    <row r="9" spans="2:4" ht="21">
      <c r="B9" s="5">
        <v>5</v>
      </c>
      <c r="C9" s="5" t="s">
        <v>219</v>
      </c>
      <c r="D9" s="122">
        <v>5800</v>
      </c>
    </row>
    <row r="10" spans="2:4" ht="21">
      <c r="B10" s="5">
        <v>6</v>
      </c>
      <c r="C10" s="5" t="s">
        <v>220</v>
      </c>
      <c r="D10" s="122">
        <v>17360</v>
      </c>
    </row>
    <row r="11" spans="2:4" ht="21">
      <c r="B11" s="5">
        <v>7</v>
      </c>
      <c r="C11" s="5" t="s">
        <v>221</v>
      </c>
      <c r="D11" s="122">
        <v>2500</v>
      </c>
    </row>
    <row r="12" spans="2:4" ht="21">
      <c r="B12" s="5">
        <v>8</v>
      </c>
      <c r="C12" s="5" t="s">
        <v>222</v>
      </c>
      <c r="D12" s="122">
        <v>9000</v>
      </c>
    </row>
    <row r="13" spans="2:4" ht="21">
      <c r="B13" s="5">
        <v>9</v>
      </c>
      <c r="C13" s="5" t="s">
        <v>241</v>
      </c>
      <c r="D13" s="122">
        <v>6250</v>
      </c>
    </row>
    <row r="14" spans="2:4" ht="21">
      <c r="B14" s="5">
        <v>10</v>
      </c>
      <c r="C14" s="5" t="s">
        <v>223</v>
      </c>
      <c r="D14" s="122">
        <v>50000</v>
      </c>
    </row>
    <row r="15" spans="2:4" ht="21">
      <c r="B15" s="5">
        <v>11</v>
      </c>
      <c r="C15" s="5" t="s">
        <v>224</v>
      </c>
      <c r="D15" s="122">
        <v>24765</v>
      </c>
    </row>
    <row r="16" spans="2:4" ht="21">
      <c r="B16" s="5">
        <v>12</v>
      </c>
      <c r="C16" s="5" t="s">
        <v>225</v>
      </c>
      <c r="D16" s="122">
        <v>624000</v>
      </c>
    </row>
    <row r="17" spans="2:4" ht="21">
      <c r="B17" s="5">
        <v>13</v>
      </c>
      <c r="C17" s="5" t="s">
        <v>219</v>
      </c>
      <c r="D17" s="122">
        <v>5900</v>
      </c>
    </row>
    <row r="18" spans="2:4" ht="21">
      <c r="B18" s="5">
        <v>14</v>
      </c>
      <c r="C18" s="5" t="s">
        <v>226</v>
      </c>
      <c r="D18" s="122">
        <v>18660</v>
      </c>
    </row>
    <row r="19" spans="2:4" ht="21">
      <c r="B19" s="5">
        <v>15</v>
      </c>
      <c r="C19" s="5" t="s">
        <v>227</v>
      </c>
      <c r="D19" s="122">
        <v>5000</v>
      </c>
    </row>
    <row r="20" spans="2:4" ht="21">
      <c r="B20" s="5">
        <v>16</v>
      </c>
      <c r="C20" s="5" t="s">
        <v>228</v>
      </c>
      <c r="D20" s="122">
        <v>16000</v>
      </c>
    </row>
    <row r="21" spans="2:4" ht="21">
      <c r="B21" s="5">
        <v>17</v>
      </c>
      <c r="C21" s="5" t="s">
        <v>229</v>
      </c>
      <c r="D21" s="122">
        <v>1850</v>
      </c>
    </row>
    <row r="22" spans="2:4" ht="21">
      <c r="B22" s="5">
        <v>18</v>
      </c>
      <c r="C22" s="5" t="s">
        <v>217</v>
      </c>
      <c r="D22" s="122">
        <v>50210</v>
      </c>
    </row>
    <row r="23" spans="2:4" ht="21">
      <c r="B23" s="5">
        <v>19</v>
      </c>
      <c r="C23" s="5" t="s">
        <v>229</v>
      </c>
      <c r="D23" s="122">
        <v>700</v>
      </c>
    </row>
    <row r="24" spans="2:4" ht="21">
      <c r="B24" s="5">
        <v>20</v>
      </c>
      <c r="C24" s="5" t="s">
        <v>230</v>
      </c>
      <c r="D24" s="122">
        <v>1700</v>
      </c>
    </row>
    <row r="25" spans="2:4" ht="21">
      <c r="B25" s="5">
        <v>21</v>
      </c>
      <c r="C25" s="5" t="s">
        <v>231</v>
      </c>
      <c r="D25" s="122">
        <v>21000</v>
      </c>
    </row>
    <row r="26" spans="2:4" ht="21">
      <c r="B26" s="5">
        <v>22</v>
      </c>
      <c r="C26" s="5" t="s">
        <v>230</v>
      </c>
      <c r="D26" s="122">
        <v>14650</v>
      </c>
    </row>
    <row r="27" spans="2:4" ht="21">
      <c r="B27" s="5">
        <v>23</v>
      </c>
      <c r="C27" s="5" t="s">
        <v>230</v>
      </c>
      <c r="D27" s="122">
        <v>2350</v>
      </c>
    </row>
    <row r="28" spans="2:4" ht="21">
      <c r="B28" s="5">
        <v>24</v>
      </c>
      <c r="C28" s="5" t="s">
        <v>230</v>
      </c>
      <c r="D28" s="122">
        <v>2700</v>
      </c>
    </row>
    <row r="29" spans="2:4" ht="21">
      <c r="B29" s="5">
        <v>25</v>
      </c>
      <c r="C29" s="5" t="s">
        <v>232</v>
      </c>
      <c r="D29" s="122">
        <v>14990</v>
      </c>
    </row>
    <row r="30" spans="2:4" ht="21">
      <c r="B30" s="5">
        <v>26</v>
      </c>
      <c r="C30" s="5" t="s">
        <v>233</v>
      </c>
      <c r="D30" s="122">
        <v>6750</v>
      </c>
    </row>
    <row r="31" spans="2:4" ht="21">
      <c r="B31" s="5">
        <v>27</v>
      </c>
      <c r="C31" s="5" t="s">
        <v>234</v>
      </c>
      <c r="D31" s="122">
        <v>1288.28</v>
      </c>
    </row>
    <row r="32" spans="2:4" ht="21">
      <c r="B32" s="5">
        <v>28</v>
      </c>
      <c r="C32" s="5" t="s">
        <v>235</v>
      </c>
      <c r="D32" s="122">
        <v>2800</v>
      </c>
    </row>
    <row r="33" spans="2:4" ht="21">
      <c r="B33" s="5">
        <v>29</v>
      </c>
      <c r="C33" s="5" t="s">
        <v>236</v>
      </c>
      <c r="D33" s="122">
        <v>53000</v>
      </c>
    </row>
    <row r="34" spans="2:4" ht="21">
      <c r="B34" s="5">
        <v>30</v>
      </c>
      <c r="C34" s="5" t="s">
        <v>237</v>
      </c>
      <c r="D34" s="122">
        <v>32000</v>
      </c>
    </row>
    <row r="35" spans="2:4" ht="21">
      <c r="B35" s="5">
        <v>31</v>
      </c>
      <c r="C35" s="5" t="s">
        <v>235</v>
      </c>
      <c r="D35" s="122">
        <v>6800</v>
      </c>
    </row>
    <row r="36" spans="2:4" ht="21">
      <c r="B36" s="5">
        <v>32</v>
      </c>
      <c r="C36" s="5" t="s">
        <v>238</v>
      </c>
      <c r="D36" s="122">
        <v>12700</v>
      </c>
    </row>
    <row r="37" spans="2:4" ht="21">
      <c r="B37" s="5">
        <v>33</v>
      </c>
      <c r="C37" s="5" t="s">
        <v>239</v>
      </c>
      <c r="D37" s="122">
        <v>3500</v>
      </c>
    </row>
    <row r="38" spans="2:4" ht="21">
      <c r="B38" s="5">
        <v>34</v>
      </c>
      <c r="C38" s="5" t="s">
        <v>229</v>
      </c>
      <c r="D38" s="122">
        <v>1400</v>
      </c>
    </row>
    <row r="39" spans="2:4" ht="21">
      <c r="B39" s="5">
        <v>35</v>
      </c>
      <c r="C39" s="5" t="s">
        <v>240</v>
      </c>
      <c r="D39" s="122">
        <v>10000</v>
      </c>
    </row>
    <row r="40" spans="2:4" ht="21">
      <c r="B40" s="5">
        <v>36</v>
      </c>
      <c r="C40" s="5" t="s">
        <v>237</v>
      </c>
      <c r="D40" s="122">
        <v>66500</v>
      </c>
    </row>
    <row r="41" spans="2:4" ht="21">
      <c r="B41" s="5">
        <v>37</v>
      </c>
      <c r="C41" s="5" t="s">
        <v>227</v>
      </c>
      <c r="D41" s="136">
        <v>3790</v>
      </c>
    </row>
    <row r="42" spans="3:4" ht="21.75" thickBot="1">
      <c r="C42" s="3" t="s">
        <v>274</v>
      </c>
      <c r="D42" s="125">
        <f>SUM(D5:D41)</f>
        <v>1130528.28</v>
      </c>
    </row>
    <row r="43" ht="21.75" thickTop="1"/>
  </sheetData>
  <sheetProtection/>
  <printOptions/>
  <pageMargins left="0.9055118110236221" right="0.7086614173228347" top="0.5905511811023623" bottom="0.7480314960629921" header="0.31496062992125984" footer="0.31496062992125984"/>
  <pageSetup horizontalDpi="600" verticalDpi="600" orientation="portrait" paperSize="9" r:id="rId1"/>
  <headerFooter differentFirst="1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"/>
  <sheetViews>
    <sheetView zoomScalePageLayoutView="0" workbookViewId="0" topLeftCell="A22">
      <selection activeCell="F6" sqref="F6"/>
    </sheetView>
  </sheetViews>
  <sheetFormatPr defaultColWidth="9.00390625" defaultRowHeight="15"/>
  <cols>
    <col min="1" max="1" width="6.8515625" style="5" customWidth="1"/>
    <col min="2" max="2" width="4.00390625" style="5" customWidth="1"/>
    <col min="3" max="3" width="51.421875" style="5" customWidth="1"/>
    <col min="4" max="4" width="14.7109375" style="122" bestFit="1" customWidth="1"/>
    <col min="5" max="16384" width="9.00390625" style="5" customWidth="1"/>
  </cols>
  <sheetData>
    <row r="1" spans="2:4" ht="21">
      <c r="B1" s="86"/>
      <c r="C1" s="87"/>
      <c r="D1" s="120" t="s">
        <v>103</v>
      </c>
    </row>
    <row r="2" spans="1:4" ht="21">
      <c r="A2" s="3" t="s">
        <v>104</v>
      </c>
      <c r="B2" s="3"/>
      <c r="C2" s="88"/>
      <c r="D2" s="121"/>
    </row>
    <row r="3" spans="2:4" ht="21">
      <c r="B3" s="86"/>
      <c r="C3" s="88"/>
      <c r="D3" s="120" t="s">
        <v>102</v>
      </c>
    </row>
    <row r="4" spans="1:6" ht="21">
      <c r="A4" s="3" t="s">
        <v>275</v>
      </c>
      <c r="B4" s="89"/>
      <c r="C4" s="89"/>
      <c r="D4" s="123"/>
      <c r="E4" s="89"/>
      <c r="F4" s="89"/>
    </row>
    <row r="5" spans="2:4" ht="21">
      <c r="B5" s="5">
        <v>1</v>
      </c>
      <c r="C5" s="5" t="s">
        <v>250</v>
      </c>
      <c r="D5" s="122">
        <v>99000</v>
      </c>
    </row>
    <row r="6" spans="2:4" ht="21">
      <c r="B6" s="5">
        <v>2</v>
      </c>
      <c r="C6" s="5" t="s">
        <v>251</v>
      </c>
      <c r="D6" s="122">
        <v>58000</v>
      </c>
    </row>
    <row r="7" spans="2:4" ht="21">
      <c r="B7" s="5">
        <v>3</v>
      </c>
      <c r="C7" s="5" t="s">
        <v>252</v>
      </c>
      <c r="D7" s="122">
        <v>144500</v>
      </c>
    </row>
    <row r="8" spans="2:4" ht="21">
      <c r="B8" s="5">
        <v>4</v>
      </c>
      <c r="C8" s="5" t="s">
        <v>253</v>
      </c>
      <c r="D8" s="122">
        <v>184500</v>
      </c>
    </row>
    <row r="9" spans="2:4" ht="21">
      <c r="B9" s="5">
        <v>5</v>
      </c>
      <c r="C9" s="5" t="s">
        <v>278</v>
      </c>
      <c r="D9" s="122">
        <v>37000</v>
      </c>
    </row>
    <row r="10" spans="2:4" ht="21">
      <c r="B10" s="5">
        <v>6</v>
      </c>
      <c r="C10" s="5" t="s">
        <v>254</v>
      </c>
      <c r="D10" s="122">
        <v>77000</v>
      </c>
    </row>
    <row r="11" spans="2:4" ht="21">
      <c r="B11" s="5">
        <v>7</v>
      </c>
      <c r="C11" s="5" t="s">
        <v>255</v>
      </c>
      <c r="D11" s="122">
        <v>62800</v>
      </c>
    </row>
    <row r="12" spans="2:4" ht="21">
      <c r="B12" s="5">
        <v>8</v>
      </c>
      <c r="C12" s="5" t="s">
        <v>256</v>
      </c>
      <c r="D12" s="122">
        <v>20000</v>
      </c>
    </row>
    <row r="13" spans="2:4" ht="21">
      <c r="B13" s="5">
        <v>9</v>
      </c>
      <c r="C13" s="5" t="s">
        <v>257</v>
      </c>
      <c r="D13" s="122">
        <v>30000</v>
      </c>
    </row>
    <row r="14" spans="2:4" ht="21">
      <c r="B14" s="5">
        <v>10</v>
      </c>
      <c r="C14" s="5" t="s">
        <v>279</v>
      </c>
      <c r="D14" s="122">
        <v>15000</v>
      </c>
    </row>
    <row r="15" spans="2:4" ht="21">
      <c r="B15" s="5">
        <v>11</v>
      </c>
      <c r="C15" s="5" t="s">
        <v>258</v>
      </c>
      <c r="D15" s="122">
        <v>65000</v>
      </c>
    </row>
    <row r="16" spans="2:4" ht="21">
      <c r="B16" s="5">
        <v>12</v>
      </c>
      <c r="C16" s="5" t="s">
        <v>259</v>
      </c>
      <c r="D16" s="122">
        <v>35000</v>
      </c>
    </row>
    <row r="17" spans="2:4" ht="21">
      <c r="B17" s="5">
        <v>13</v>
      </c>
      <c r="C17" s="5" t="s">
        <v>260</v>
      </c>
      <c r="D17" s="122">
        <v>50000</v>
      </c>
    </row>
    <row r="18" spans="2:4" ht="21">
      <c r="B18" s="5">
        <v>14</v>
      </c>
      <c r="C18" s="5" t="s">
        <v>261</v>
      </c>
      <c r="D18" s="122">
        <v>25000</v>
      </c>
    </row>
    <row r="19" spans="2:4" ht="21">
      <c r="B19" s="5">
        <v>15</v>
      </c>
      <c r="C19" s="5" t="s">
        <v>262</v>
      </c>
      <c r="D19" s="122">
        <v>24600</v>
      </c>
    </row>
    <row r="20" spans="2:4" ht="21">
      <c r="B20" s="5">
        <v>16</v>
      </c>
      <c r="C20" s="5" t="s">
        <v>280</v>
      </c>
      <c r="D20" s="122">
        <v>50880</v>
      </c>
    </row>
    <row r="21" spans="2:4" ht="21">
      <c r="B21" s="5">
        <v>17</v>
      </c>
      <c r="C21" s="5" t="s">
        <v>263</v>
      </c>
      <c r="D21" s="122">
        <v>695000</v>
      </c>
    </row>
    <row r="22" spans="2:4" ht="21">
      <c r="B22" s="5">
        <v>18</v>
      </c>
      <c r="C22" s="5" t="s">
        <v>264</v>
      </c>
      <c r="D22" s="122">
        <v>99000</v>
      </c>
    </row>
    <row r="23" spans="2:4" ht="21">
      <c r="B23" s="5">
        <v>19</v>
      </c>
      <c r="C23" s="5" t="s">
        <v>265</v>
      </c>
      <c r="D23" s="122">
        <v>122999</v>
      </c>
    </row>
    <row r="24" spans="2:4" ht="21">
      <c r="B24" s="5">
        <v>20</v>
      </c>
      <c r="C24" s="5" t="s">
        <v>266</v>
      </c>
      <c r="D24" s="122">
        <v>235000</v>
      </c>
    </row>
    <row r="25" spans="2:4" ht="21">
      <c r="B25" s="5">
        <v>21</v>
      </c>
      <c r="C25" s="5" t="s">
        <v>267</v>
      </c>
      <c r="D25" s="122">
        <v>118000</v>
      </c>
    </row>
    <row r="26" spans="2:4" ht="21">
      <c r="B26" s="5">
        <v>22</v>
      </c>
      <c r="C26" s="5" t="s">
        <v>268</v>
      </c>
      <c r="D26" s="122">
        <v>297000</v>
      </c>
    </row>
    <row r="27" spans="2:4" ht="21">
      <c r="B27" s="5">
        <v>23</v>
      </c>
      <c r="C27" s="5" t="s">
        <v>269</v>
      </c>
      <c r="D27" s="122">
        <v>100000</v>
      </c>
    </row>
    <row r="28" spans="2:4" ht="21">
      <c r="B28" s="5">
        <v>24</v>
      </c>
      <c r="C28" s="5" t="s">
        <v>270</v>
      </c>
      <c r="D28" s="122">
        <v>294709.16</v>
      </c>
    </row>
    <row r="29" spans="2:4" ht="21">
      <c r="B29" s="5">
        <v>25</v>
      </c>
      <c r="C29" s="5" t="s">
        <v>271</v>
      </c>
      <c r="D29" s="122">
        <v>99500</v>
      </c>
    </row>
    <row r="30" spans="2:4" ht="21">
      <c r="B30" s="5">
        <v>26</v>
      </c>
      <c r="C30" s="5" t="s">
        <v>272</v>
      </c>
      <c r="D30" s="122">
        <v>50000</v>
      </c>
    </row>
    <row r="31" spans="2:4" ht="21">
      <c r="B31" s="5">
        <v>27</v>
      </c>
      <c r="C31" s="5" t="s">
        <v>273</v>
      </c>
      <c r="D31" s="122">
        <v>50000</v>
      </c>
    </row>
    <row r="32" spans="2:4" ht="21">
      <c r="B32" s="5">
        <v>28</v>
      </c>
      <c r="C32" s="5" t="s">
        <v>261</v>
      </c>
      <c r="D32" s="122">
        <v>214000</v>
      </c>
    </row>
    <row r="33" spans="2:4" s="3" customFormat="1" ht="21.75" thickBot="1">
      <c r="B33" s="5"/>
      <c r="C33" s="3" t="s">
        <v>274</v>
      </c>
      <c r="D33" s="124">
        <f>SUM(D5:D32)</f>
        <v>3353488.16</v>
      </c>
    </row>
    <row r="34" ht="21.75" thickTop="1"/>
  </sheetData>
  <sheetProtection/>
  <printOptions/>
  <pageMargins left="0.93" right="0.45" top="0.24" bottom="0.3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zoomScalePageLayoutView="0" workbookViewId="0" topLeftCell="A7">
      <selection activeCell="I9" sqref="I9"/>
    </sheetView>
  </sheetViews>
  <sheetFormatPr defaultColWidth="9.00390625" defaultRowHeight="15"/>
  <cols>
    <col min="1" max="8" width="9.00390625" style="29" customWidth="1"/>
    <col min="9" max="9" width="16.421875" style="29" customWidth="1"/>
    <col min="10" max="16384" width="9.00390625" style="29" customWidth="1"/>
  </cols>
  <sheetData>
    <row r="1" spans="1:9" ht="21">
      <c r="A1" s="137" t="str">
        <f>+หน้างบ!A1</f>
        <v>องค์การบริหารส่วนตำบลนาสิงห์  อำเภอศรีวิไล  จังหวัดบึงกาฬ</v>
      </c>
      <c r="B1" s="137"/>
      <c r="C1" s="137"/>
      <c r="D1" s="137"/>
      <c r="E1" s="137"/>
      <c r="F1" s="137"/>
      <c r="G1" s="137"/>
      <c r="H1" s="137"/>
      <c r="I1" s="137"/>
    </row>
    <row r="2" spans="1:9" ht="21">
      <c r="A2" s="137" t="s">
        <v>111</v>
      </c>
      <c r="B2" s="137"/>
      <c r="C2" s="137"/>
      <c r="D2" s="137"/>
      <c r="E2" s="137"/>
      <c r="F2" s="137"/>
      <c r="G2" s="137"/>
      <c r="H2" s="137"/>
      <c r="I2" s="137"/>
    </row>
    <row r="3" spans="1:9" ht="21">
      <c r="A3" s="137" t="s">
        <v>112</v>
      </c>
      <c r="B3" s="137"/>
      <c r="C3" s="137"/>
      <c r="D3" s="137"/>
      <c r="E3" s="137"/>
      <c r="F3" s="137"/>
      <c r="G3" s="137"/>
      <c r="H3" s="137"/>
      <c r="I3" s="137"/>
    </row>
    <row r="4" s="28" customFormat="1" ht="21">
      <c r="A4" s="31" t="s">
        <v>20</v>
      </c>
    </row>
    <row r="5" s="132" customFormat="1" ht="21">
      <c r="A5" s="131" t="s">
        <v>281</v>
      </c>
    </row>
    <row r="6" s="132" customFormat="1" ht="21">
      <c r="A6" s="131" t="s">
        <v>282</v>
      </c>
    </row>
    <row r="7" s="132" customFormat="1" ht="21">
      <c r="A7" s="131" t="s">
        <v>107</v>
      </c>
    </row>
    <row r="8" s="132" customFormat="1" ht="21"/>
    <row r="9" spans="1:4" s="132" customFormat="1" ht="21">
      <c r="A9" s="133" t="s">
        <v>21</v>
      </c>
      <c r="B9" s="133"/>
      <c r="C9" s="133"/>
      <c r="D9" s="133"/>
    </row>
    <row r="10" spans="1:4" s="132" customFormat="1" ht="21">
      <c r="A10" s="134"/>
      <c r="B10" s="131" t="s">
        <v>22</v>
      </c>
      <c r="C10" s="134"/>
      <c r="D10" s="134"/>
    </row>
    <row r="11" spans="1:4" s="132" customFormat="1" ht="21">
      <c r="A11" s="134"/>
      <c r="B11" s="131" t="s">
        <v>108</v>
      </c>
      <c r="C11" s="134"/>
      <c r="D11" s="134"/>
    </row>
    <row r="12" spans="1:4" s="132" customFormat="1" ht="21">
      <c r="A12" s="131" t="s">
        <v>110</v>
      </c>
      <c r="B12" s="131"/>
      <c r="C12" s="134"/>
      <c r="D12" s="134"/>
    </row>
    <row r="13" spans="1:4" s="132" customFormat="1" ht="21">
      <c r="A13" s="131" t="s">
        <v>109</v>
      </c>
      <c r="B13" s="131"/>
      <c r="C13" s="134"/>
      <c r="D13" s="134"/>
    </row>
    <row r="14" spans="1:4" s="132" customFormat="1" ht="21">
      <c r="A14" s="134"/>
      <c r="B14" s="131" t="s">
        <v>113</v>
      </c>
      <c r="C14" s="134"/>
      <c r="D14" s="134"/>
    </row>
    <row r="15" s="132" customFormat="1" ht="21"/>
    <row r="16" s="28" customFormat="1" ht="21"/>
    <row r="17" s="28" customFormat="1" ht="21"/>
    <row r="18" s="28" customFormat="1" ht="21"/>
    <row r="19" s="28" customFormat="1" ht="21"/>
    <row r="20" s="28" customFormat="1" ht="21"/>
    <row r="21" s="28" customFormat="1" ht="21"/>
    <row r="22" s="28" customFormat="1" ht="21"/>
    <row r="23" s="28" customFormat="1" ht="21"/>
    <row r="24" s="28" customFormat="1" ht="21"/>
    <row r="25" s="28" customFormat="1" ht="21"/>
    <row r="26" s="28" customFormat="1" ht="21"/>
    <row r="27" s="28" customFormat="1" ht="21"/>
    <row r="28" s="28" customFormat="1" ht="21"/>
    <row r="29" s="28" customFormat="1" ht="21"/>
    <row r="30" s="28" customFormat="1" ht="21"/>
  </sheetData>
  <sheetProtection/>
  <mergeCells count="3">
    <mergeCell ref="A1:I1"/>
    <mergeCell ref="A2:I2"/>
    <mergeCell ref="A3:I3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Q42"/>
  <sheetViews>
    <sheetView view="pageBreakPreview" zoomScale="87" zoomScaleSheetLayoutView="87" zoomScalePageLayoutView="0" workbookViewId="0" topLeftCell="A1">
      <selection activeCell="B29" sqref="B29"/>
    </sheetView>
  </sheetViews>
  <sheetFormatPr defaultColWidth="9.00390625" defaultRowHeight="15"/>
  <cols>
    <col min="1" max="1" width="36.140625" style="29" bestFit="1" customWidth="1"/>
    <col min="2" max="2" width="15.28125" style="29" bestFit="1" customWidth="1"/>
    <col min="3" max="3" width="22.28125" style="29" customWidth="1"/>
    <col min="4" max="4" width="19.28125" style="29" customWidth="1"/>
    <col min="5" max="5" width="2.421875" style="29" customWidth="1"/>
    <col min="6" max="6" width="9.00390625" style="29" customWidth="1"/>
    <col min="7" max="7" width="24.28125" style="29" customWidth="1"/>
    <col min="8" max="8" width="12.140625" style="29" customWidth="1"/>
    <col min="9" max="9" width="12.28125" style="29" customWidth="1"/>
    <col min="10" max="10" width="21.421875" style="29" customWidth="1"/>
    <col min="11" max="11" width="14.00390625" style="29" customWidth="1"/>
    <col min="12" max="12" width="0.85546875" style="29" customWidth="1"/>
    <col min="13" max="13" width="33.57421875" style="29" customWidth="1"/>
    <col min="14" max="14" width="13.140625" style="29" customWidth="1"/>
    <col min="15" max="15" width="13.28125" style="29" customWidth="1"/>
    <col min="16" max="16" width="13.7109375" style="29" customWidth="1"/>
    <col min="17" max="17" width="17.421875" style="29" customWidth="1"/>
    <col min="18" max="18" width="1.1484375" style="29" customWidth="1"/>
    <col min="19" max="19" width="26.7109375" style="29" customWidth="1"/>
    <col min="20" max="16384" width="9.00390625" style="29" customWidth="1"/>
  </cols>
  <sheetData>
    <row r="1" spans="1:4" ht="21">
      <c r="A1" s="140" t="str">
        <f>หน้างบ!A1</f>
        <v>องค์การบริหารส่วนตำบลนาสิงห์  อำเภอศรีวิไล  จังหวัดบึงกาฬ</v>
      </c>
      <c r="B1" s="140"/>
      <c r="C1" s="140"/>
      <c r="D1" s="140"/>
    </row>
    <row r="2" spans="1:4" ht="21">
      <c r="A2" s="140" t="s">
        <v>23</v>
      </c>
      <c r="B2" s="140"/>
      <c r="C2" s="140"/>
      <c r="D2" s="140"/>
    </row>
    <row r="3" spans="1:4" ht="21">
      <c r="A3" s="138" t="s">
        <v>24</v>
      </c>
      <c r="B3" s="138"/>
      <c r="C3" s="138"/>
      <c r="D3" s="138"/>
    </row>
    <row r="4" spans="1:4" ht="23.25">
      <c r="A4" s="47" t="s">
        <v>92</v>
      </c>
      <c r="B4" s="46"/>
      <c r="C4" s="46"/>
      <c r="D4" s="46"/>
    </row>
    <row r="5" spans="1:4" ht="21">
      <c r="A5" s="141" t="s">
        <v>25</v>
      </c>
      <c r="B5" s="141" t="s">
        <v>26</v>
      </c>
      <c r="C5" s="139" t="s">
        <v>93</v>
      </c>
      <c r="D5" s="139"/>
    </row>
    <row r="6" spans="1:4" ht="21">
      <c r="A6" s="142"/>
      <c r="B6" s="142"/>
      <c r="C6" s="48" t="s">
        <v>27</v>
      </c>
      <c r="D6" s="48" t="s">
        <v>28</v>
      </c>
    </row>
    <row r="7" spans="1:4" ht="21">
      <c r="A7" s="39" t="s">
        <v>78</v>
      </c>
      <c r="B7" s="40"/>
      <c r="C7" s="40"/>
      <c r="D7" s="40"/>
    </row>
    <row r="8" spans="1:4" ht="21">
      <c r="A8" s="40" t="s">
        <v>116</v>
      </c>
      <c r="B8" s="41">
        <v>5030013</v>
      </c>
      <c r="C8" s="40" t="s">
        <v>91</v>
      </c>
      <c r="D8" s="41">
        <f>B30-D9</f>
        <v>17285780</v>
      </c>
    </row>
    <row r="9" spans="1:4" ht="21">
      <c r="A9" s="40" t="s">
        <v>166</v>
      </c>
      <c r="B9" s="41">
        <v>38800</v>
      </c>
      <c r="C9" s="40" t="s">
        <v>80</v>
      </c>
      <c r="D9" s="41">
        <f>2760013+51400</f>
        <v>2811413</v>
      </c>
    </row>
    <row r="10" spans="1:4" ht="21">
      <c r="A10" s="40" t="s">
        <v>167</v>
      </c>
      <c r="B10" s="41">
        <v>59000</v>
      </c>
      <c r="C10" s="40"/>
      <c r="D10" s="41"/>
    </row>
    <row r="11" spans="1:4" ht="21">
      <c r="A11" s="40" t="s">
        <v>168</v>
      </c>
      <c r="B11" s="41">
        <v>160000</v>
      </c>
      <c r="C11" s="40"/>
      <c r="D11" s="41"/>
    </row>
    <row r="12" spans="1:4" ht="21">
      <c r="A12" s="40" t="s">
        <v>169</v>
      </c>
      <c r="B12" s="41">
        <v>668000</v>
      </c>
      <c r="C12" s="40"/>
      <c r="D12" s="41"/>
    </row>
    <row r="13" spans="1:4" ht="21">
      <c r="A13" s="40" t="s">
        <v>170</v>
      </c>
      <c r="B13" s="41">
        <v>60000</v>
      </c>
      <c r="C13" s="40"/>
      <c r="D13" s="41"/>
    </row>
    <row r="14" spans="1:4" ht="21">
      <c r="A14" s="40" t="s">
        <v>171</v>
      </c>
      <c r="B14" s="41">
        <v>3922500</v>
      </c>
      <c r="C14" s="40"/>
      <c r="D14" s="41"/>
    </row>
    <row r="15" spans="1:4" ht="21">
      <c r="A15" s="40" t="s">
        <v>172</v>
      </c>
      <c r="B15" s="41">
        <v>499000</v>
      </c>
      <c r="C15" s="40"/>
      <c r="D15" s="41"/>
    </row>
    <row r="16" spans="1:4" ht="21">
      <c r="A16" s="39" t="s">
        <v>81</v>
      </c>
      <c r="B16" s="40"/>
      <c r="C16" s="40"/>
      <c r="D16" s="41"/>
    </row>
    <row r="17" spans="1:4" ht="21">
      <c r="A17" s="40" t="s">
        <v>82</v>
      </c>
      <c r="B17" s="41">
        <v>5441000</v>
      </c>
      <c r="C17" s="40"/>
      <c r="D17" s="41"/>
    </row>
    <row r="18" spans="1:4" ht="21">
      <c r="A18" s="40" t="s">
        <v>83</v>
      </c>
      <c r="B18" s="41">
        <v>956750</v>
      </c>
      <c r="C18" s="40"/>
      <c r="D18" s="40"/>
    </row>
    <row r="19" spans="1:4" ht="21">
      <c r="A19" s="40" t="s">
        <v>84</v>
      </c>
      <c r="B19" s="41"/>
      <c r="C19" s="40"/>
      <c r="D19" s="40"/>
    </row>
    <row r="20" spans="1:4" ht="21">
      <c r="A20" s="40" t="s">
        <v>85</v>
      </c>
      <c r="B20" s="41">
        <v>1303409</v>
      </c>
      <c r="C20" s="40"/>
      <c r="D20" s="40"/>
    </row>
    <row r="21" spans="1:4" ht="21">
      <c r="A21" s="40" t="s">
        <v>86</v>
      </c>
      <c r="B21" s="41">
        <v>359400</v>
      </c>
      <c r="C21" s="40"/>
      <c r="D21" s="40"/>
    </row>
    <row r="22" spans="1:4" ht="21">
      <c r="A22" s="40" t="s">
        <v>87</v>
      </c>
      <c r="B22" s="41">
        <v>694990</v>
      </c>
      <c r="C22" s="40"/>
      <c r="D22" s="40"/>
    </row>
    <row r="23" spans="1:4" ht="21">
      <c r="A23" s="40" t="s">
        <v>284</v>
      </c>
      <c r="B23" s="41">
        <v>95000</v>
      </c>
      <c r="C23" s="40"/>
      <c r="D23" s="40"/>
    </row>
    <row r="24" spans="1:4" ht="21">
      <c r="A24" s="40" t="s">
        <v>283</v>
      </c>
      <c r="B24" s="41">
        <v>72900</v>
      </c>
      <c r="C24" s="40"/>
      <c r="D24" s="40"/>
    </row>
    <row r="25" spans="1:4" ht="21">
      <c r="A25" s="40" t="s">
        <v>176</v>
      </c>
      <c r="B25" s="41">
        <v>15000</v>
      </c>
      <c r="C25" s="40"/>
      <c r="D25" s="40"/>
    </row>
    <row r="26" spans="1:4" ht="21">
      <c r="A26" s="40" t="s">
        <v>175</v>
      </c>
      <c r="B26" s="41">
        <v>84900</v>
      </c>
      <c r="C26" s="40"/>
      <c r="D26" s="40"/>
    </row>
    <row r="27" spans="1:17" ht="21">
      <c r="A27" s="40" t="s">
        <v>174</v>
      </c>
      <c r="B27" s="41">
        <v>263500</v>
      </c>
      <c r="C27" s="40"/>
      <c r="D27" s="40"/>
      <c r="F27" s="5"/>
      <c r="G27" s="1"/>
      <c r="H27" s="5"/>
      <c r="I27" s="5"/>
      <c r="J27" s="5"/>
      <c r="K27" s="5"/>
      <c r="M27" s="5" t="s">
        <v>89</v>
      </c>
      <c r="N27" s="5"/>
      <c r="O27" s="5"/>
      <c r="P27" s="5"/>
      <c r="Q27" s="42" t="s">
        <v>79</v>
      </c>
    </row>
    <row r="28" spans="1:17" ht="21">
      <c r="A28" s="40" t="s">
        <v>117</v>
      </c>
      <c r="B28" s="41">
        <v>69631</v>
      </c>
      <c r="C28" s="40"/>
      <c r="D28" s="40"/>
      <c r="F28" s="5"/>
      <c r="G28" s="1"/>
      <c r="H28" s="5"/>
      <c r="I28" s="5"/>
      <c r="J28" s="5"/>
      <c r="K28" s="5"/>
      <c r="M28" s="5"/>
      <c r="N28" s="5"/>
      <c r="O28" s="5"/>
      <c r="P28" s="5"/>
      <c r="Q28" s="42"/>
    </row>
    <row r="29" spans="1:17" ht="21">
      <c r="A29" s="40" t="s">
        <v>173</v>
      </c>
      <c r="B29" s="41">
        <v>303400</v>
      </c>
      <c r="C29" s="40"/>
      <c r="D29" s="40"/>
      <c r="F29" s="5"/>
      <c r="G29" s="1"/>
      <c r="H29" s="5"/>
      <c r="I29" s="5"/>
      <c r="J29" s="5"/>
      <c r="K29" s="5"/>
      <c r="M29" s="5" t="s">
        <v>90</v>
      </c>
      <c r="N29" s="5"/>
      <c r="O29" s="5"/>
      <c r="P29" s="5"/>
      <c r="Q29" s="42" t="s">
        <v>79</v>
      </c>
    </row>
    <row r="30" spans="1:16" ht="21.75" thickBot="1">
      <c r="A30" s="43" t="s">
        <v>29</v>
      </c>
      <c r="B30" s="44">
        <f>SUM(B8:B29)</f>
        <v>20097193</v>
      </c>
      <c r="C30" s="93"/>
      <c r="D30" s="44">
        <f>SUM(D8:D29)</f>
        <v>20097193</v>
      </c>
      <c r="F30" s="5"/>
      <c r="G30" s="5"/>
      <c r="H30" s="5"/>
      <c r="I30" s="5"/>
      <c r="J30" s="5"/>
      <c r="K30" s="5"/>
      <c r="M30" s="7" t="s">
        <v>88</v>
      </c>
      <c r="N30" s="7"/>
      <c r="O30" s="7"/>
      <c r="P30" s="7"/>
    </row>
    <row r="31" spans="1:16" ht="18" customHeight="1" thickTop="1">
      <c r="A31" s="5"/>
      <c r="B31" s="5"/>
      <c r="C31" s="5"/>
      <c r="D31" s="5"/>
      <c r="F31" s="5"/>
      <c r="G31" s="5"/>
      <c r="H31" s="5"/>
      <c r="I31" s="5"/>
      <c r="J31" s="5"/>
      <c r="K31" s="5"/>
      <c r="M31" s="5"/>
      <c r="N31" s="5"/>
      <c r="O31" s="5"/>
      <c r="P31" s="5"/>
    </row>
    <row r="32" spans="1:16" ht="31.5" customHeight="1">
      <c r="A32" s="5"/>
      <c r="B32" s="5"/>
      <c r="C32" s="5"/>
      <c r="D32" s="5"/>
      <c r="F32" s="5"/>
      <c r="G32" s="5"/>
      <c r="H32" s="5"/>
      <c r="I32" s="5"/>
      <c r="J32" s="5"/>
      <c r="K32" s="5"/>
      <c r="M32" s="5"/>
      <c r="N32" s="5"/>
      <c r="O32" s="5"/>
      <c r="P32" s="5"/>
    </row>
    <row r="33" spans="1:16" ht="24">
      <c r="A33" s="45"/>
      <c r="B33" s="5"/>
      <c r="D33" s="5"/>
      <c r="F33" s="5"/>
      <c r="G33" s="5"/>
      <c r="H33" s="5"/>
      <c r="I33" s="5"/>
      <c r="J33" s="5"/>
      <c r="K33" s="5"/>
      <c r="M33" s="5"/>
      <c r="N33" s="5"/>
      <c r="O33" s="5"/>
      <c r="P33" s="5"/>
    </row>
    <row r="34" spans="1:16" ht="24">
      <c r="A34" s="5"/>
      <c r="B34" s="5"/>
      <c r="C34" s="5"/>
      <c r="D34" s="5"/>
      <c r="F34" s="5"/>
      <c r="G34" s="5"/>
      <c r="H34" s="5"/>
      <c r="I34" s="5"/>
      <c r="J34" s="5"/>
      <c r="K34" s="5"/>
      <c r="M34" s="5"/>
      <c r="N34" s="5"/>
      <c r="O34" s="5"/>
      <c r="P34" s="5"/>
    </row>
    <row r="35" spans="1:11" ht="24">
      <c r="A35" s="5"/>
      <c r="B35" s="5"/>
      <c r="C35" s="5"/>
      <c r="D35" s="5"/>
      <c r="F35" s="5"/>
      <c r="G35" s="5"/>
      <c r="H35" s="5"/>
      <c r="I35" s="5"/>
      <c r="J35" s="5"/>
      <c r="K35" s="5"/>
    </row>
    <row r="36" spans="1:11" ht="24">
      <c r="A36" s="5"/>
      <c r="B36" s="5"/>
      <c r="C36" s="5"/>
      <c r="D36" s="5"/>
      <c r="F36" s="5"/>
      <c r="G36" s="5"/>
      <c r="H36" s="5"/>
      <c r="I36" s="5"/>
      <c r="J36" s="5"/>
      <c r="K36" s="5"/>
    </row>
    <row r="37" spans="1:4" ht="21">
      <c r="A37" s="5"/>
      <c r="B37" s="5"/>
      <c r="C37" s="5"/>
      <c r="D37" s="5"/>
    </row>
    <row r="38" spans="1:4" ht="21">
      <c r="A38" s="5"/>
      <c r="B38" s="5"/>
      <c r="C38" s="5"/>
      <c r="D38" s="5"/>
    </row>
    <row r="39" spans="1:4" ht="21">
      <c r="A39" s="5"/>
      <c r="B39" s="5"/>
      <c r="C39" s="5"/>
      <c r="D39" s="5"/>
    </row>
    <row r="40" spans="1:4" ht="21">
      <c r="A40" s="5"/>
      <c r="B40" s="5"/>
      <c r="C40" s="5"/>
      <c r="D40" s="5"/>
    </row>
    <row r="41" spans="1:4" ht="21">
      <c r="A41" s="5"/>
      <c r="B41" s="5"/>
      <c r="C41" s="5"/>
      <c r="D41" s="5"/>
    </row>
    <row r="42" spans="1:4" ht="21">
      <c r="A42" s="5"/>
      <c r="B42" s="5"/>
      <c r="C42" s="5"/>
      <c r="D42" s="5"/>
    </row>
  </sheetData>
  <sheetProtection/>
  <mergeCells count="6">
    <mergeCell ref="A3:D3"/>
    <mergeCell ref="C5:D5"/>
    <mergeCell ref="A1:D1"/>
    <mergeCell ref="A2:D2"/>
    <mergeCell ref="A5:A6"/>
    <mergeCell ref="B5:B6"/>
  </mergeCells>
  <printOptions/>
  <pageMargins left="0.5511811023622047" right="0.2362204724409449" top="0.5511811023622047" bottom="0.3937007874015748" header="0.15748031496062992" footer="0.31496062992125984"/>
  <pageSetup horizontalDpi="600" verticalDpi="600" orientation="portrait" paperSize="9" scale="90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"/>
  <sheetViews>
    <sheetView view="pageBreakPreview" zoomScale="87" zoomScaleSheetLayoutView="87" zoomScalePageLayoutView="0" workbookViewId="0" topLeftCell="A1">
      <selection activeCell="I14" sqref="H14:I14"/>
    </sheetView>
  </sheetViews>
  <sheetFormatPr defaultColWidth="9.00390625" defaultRowHeight="15"/>
  <cols>
    <col min="1" max="1" width="2.00390625" style="28" customWidth="1"/>
    <col min="2" max="2" width="35.140625" style="28" customWidth="1"/>
    <col min="3" max="4" width="9.00390625" style="28" customWidth="1"/>
    <col min="5" max="5" width="13.8515625" style="28" customWidth="1"/>
    <col min="6" max="6" width="15.28125" style="28" customWidth="1"/>
    <col min="7" max="7" width="16.00390625" style="28" customWidth="1"/>
    <col min="8" max="16384" width="9.00390625" style="28" customWidth="1"/>
  </cols>
  <sheetData>
    <row r="1" spans="1:9" ht="21">
      <c r="A1" s="137" t="str">
        <f>หน้างบ!A1</f>
        <v>องค์การบริหารส่วนตำบลนาสิงห์  อำเภอศรีวิไล  จังหวัดบึงกาฬ</v>
      </c>
      <c r="B1" s="137"/>
      <c r="C1" s="137"/>
      <c r="D1" s="137"/>
      <c r="E1" s="137"/>
      <c r="F1" s="137"/>
      <c r="G1" s="49"/>
      <c r="H1" s="49"/>
      <c r="I1" s="49"/>
    </row>
    <row r="2" spans="1:9" ht="21">
      <c r="A2" s="137" t="s">
        <v>23</v>
      </c>
      <c r="B2" s="137"/>
      <c r="C2" s="137"/>
      <c r="D2" s="137"/>
      <c r="E2" s="137"/>
      <c r="F2" s="137"/>
      <c r="G2" s="49"/>
      <c r="H2" s="49"/>
      <c r="I2" s="49"/>
    </row>
    <row r="3" spans="1:9" ht="21">
      <c r="A3" s="137" t="s">
        <v>24</v>
      </c>
      <c r="B3" s="137"/>
      <c r="C3" s="137"/>
      <c r="D3" s="137"/>
      <c r="E3" s="137"/>
      <c r="F3" s="137"/>
      <c r="G3" s="49"/>
      <c r="H3" s="49"/>
      <c r="I3" s="49"/>
    </row>
    <row r="4" spans="1:9" ht="21">
      <c r="A4" s="34"/>
      <c r="B4" s="34"/>
      <c r="C4" s="34"/>
      <c r="D4" s="34"/>
      <c r="E4" s="34"/>
      <c r="F4" s="34"/>
      <c r="G4" s="49"/>
      <c r="H4" s="49"/>
      <c r="I4" s="49"/>
    </row>
    <row r="5" spans="1:14" s="29" customFormat="1" ht="21">
      <c r="A5" s="3" t="s">
        <v>32</v>
      </c>
      <c r="B5" s="3"/>
      <c r="C5" s="3"/>
      <c r="D5" s="3"/>
      <c r="E5" s="3"/>
      <c r="F5" s="4"/>
      <c r="G5" s="5"/>
      <c r="H5" s="5"/>
      <c r="I5" s="5"/>
      <c r="J5" s="5"/>
      <c r="K5" s="5"/>
      <c r="L5" s="5"/>
      <c r="M5" s="5"/>
      <c r="N5" s="5"/>
    </row>
    <row r="6" spans="1:14" s="29" customFormat="1" ht="21">
      <c r="A6" s="5" t="s">
        <v>30</v>
      </c>
      <c r="B6" s="5"/>
      <c r="C6" s="5"/>
      <c r="D6" s="5"/>
      <c r="E6" s="5"/>
      <c r="F6" s="6">
        <v>0</v>
      </c>
      <c r="G6" s="5"/>
      <c r="H6" s="5"/>
      <c r="I6" s="5"/>
      <c r="J6" s="5"/>
      <c r="K6" s="5"/>
      <c r="L6" s="5"/>
      <c r="M6" s="5"/>
      <c r="N6" s="5"/>
    </row>
    <row r="7" spans="1:14" s="29" customFormat="1" ht="21">
      <c r="A7" s="5" t="s">
        <v>31</v>
      </c>
      <c r="B7" s="5"/>
      <c r="C7" s="5"/>
      <c r="D7" s="5"/>
      <c r="E7" s="5"/>
      <c r="F7" s="4"/>
      <c r="G7" s="5"/>
      <c r="H7" s="5"/>
      <c r="I7" s="5"/>
      <c r="J7" s="5"/>
      <c r="K7" s="5"/>
      <c r="L7" s="5"/>
      <c r="M7" s="5"/>
      <c r="N7" s="5"/>
    </row>
    <row r="8" spans="1:14" s="29" customFormat="1" ht="21">
      <c r="A8" s="5"/>
      <c r="B8" s="5" t="s">
        <v>136</v>
      </c>
      <c r="C8" s="7" t="s">
        <v>134</v>
      </c>
      <c r="D8" s="1"/>
      <c r="E8" s="1"/>
      <c r="F8" s="4">
        <v>6183540.02</v>
      </c>
      <c r="G8" s="8"/>
      <c r="H8" s="5"/>
      <c r="I8" s="5"/>
      <c r="J8" s="5"/>
      <c r="K8" s="5"/>
      <c r="L8" s="5"/>
      <c r="M8" s="5"/>
      <c r="N8" s="5"/>
    </row>
    <row r="9" spans="1:14" s="29" customFormat="1" ht="21">
      <c r="A9" s="5"/>
      <c r="B9" s="5"/>
      <c r="C9" s="7" t="s">
        <v>135</v>
      </c>
      <c r="D9" s="1"/>
      <c r="E9" s="1"/>
      <c r="F9" s="4">
        <v>764114.69</v>
      </c>
      <c r="G9" s="8"/>
      <c r="H9" s="5"/>
      <c r="I9" s="5"/>
      <c r="J9" s="5"/>
      <c r="K9" s="5"/>
      <c r="L9" s="5"/>
      <c r="M9" s="5"/>
      <c r="N9" s="5"/>
    </row>
    <row r="10" spans="2:14" s="29" customFormat="1" ht="21">
      <c r="B10" s="7" t="s">
        <v>137</v>
      </c>
      <c r="C10" s="7" t="s">
        <v>140</v>
      </c>
      <c r="D10" s="1"/>
      <c r="E10" s="1"/>
      <c r="F10" s="9">
        <v>530119.8</v>
      </c>
      <c r="G10" s="5"/>
      <c r="H10" s="5"/>
      <c r="I10" s="5"/>
      <c r="J10" s="5"/>
      <c r="K10" s="5"/>
      <c r="L10" s="5"/>
      <c r="M10" s="5"/>
      <c r="N10" s="5"/>
    </row>
    <row r="11" spans="2:14" s="29" customFormat="1" ht="21">
      <c r="B11" s="7"/>
      <c r="C11" s="7" t="s">
        <v>141</v>
      </c>
      <c r="D11" s="1"/>
      <c r="E11" s="1"/>
      <c r="F11" s="9">
        <v>1097266.28</v>
      </c>
      <c r="G11" s="5"/>
      <c r="H11" s="5"/>
      <c r="I11" s="5"/>
      <c r="J11" s="5"/>
      <c r="K11" s="5"/>
      <c r="L11" s="5"/>
      <c r="M11" s="5"/>
      <c r="N11" s="5"/>
    </row>
    <row r="12" spans="2:14" s="29" customFormat="1" ht="21">
      <c r="B12" s="7"/>
      <c r="C12" s="7" t="s">
        <v>142</v>
      </c>
      <c r="D12" s="1"/>
      <c r="E12" s="1"/>
      <c r="F12" s="9">
        <v>5678347.02</v>
      </c>
      <c r="G12" s="5"/>
      <c r="H12" s="5"/>
      <c r="I12" s="5"/>
      <c r="J12" s="5"/>
      <c r="K12" s="5"/>
      <c r="L12" s="5"/>
      <c r="M12" s="5"/>
      <c r="N12" s="5"/>
    </row>
    <row r="13" spans="2:14" s="29" customFormat="1" ht="21">
      <c r="B13" s="5" t="s">
        <v>139</v>
      </c>
      <c r="C13" s="7" t="s">
        <v>138</v>
      </c>
      <c r="D13" s="10"/>
      <c r="E13" s="10"/>
      <c r="F13" s="4">
        <v>4052012.45</v>
      </c>
      <c r="G13" s="5"/>
      <c r="H13" s="5"/>
      <c r="I13" s="5"/>
      <c r="J13" s="5"/>
      <c r="K13" s="5"/>
      <c r="L13" s="5"/>
      <c r="M13" s="5"/>
      <c r="N13" s="5"/>
    </row>
    <row r="14" spans="2:14" s="29" customFormat="1" ht="21">
      <c r="B14" s="5"/>
      <c r="C14" s="7"/>
      <c r="D14" s="10"/>
      <c r="E14" s="10"/>
      <c r="F14" s="4"/>
      <c r="G14" s="5"/>
      <c r="H14" s="5"/>
      <c r="I14" s="5"/>
      <c r="J14" s="5"/>
      <c r="K14" s="5"/>
      <c r="L14" s="5"/>
      <c r="M14" s="5"/>
      <c r="N14" s="5"/>
    </row>
    <row r="15" spans="1:14" s="29" customFormat="1" ht="21.75" thickBot="1">
      <c r="A15" s="5"/>
      <c r="B15" s="5"/>
      <c r="C15" s="2" t="s">
        <v>29</v>
      </c>
      <c r="D15" s="2"/>
      <c r="E15" s="2"/>
      <c r="F15" s="11">
        <f>SUM(F6:F14)</f>
        <v>18305400.259999998</v>
      </c>
      <c r="G15" s="5"/>
      <c r="H15" s="5"/>
      <c r="I15" s="5"/>
      <c r="J15" s="5"/>
      <c r="K15" s="5"/>
      <c r="L15" s="5"/>
      <c r="M15" s="5"/>
      <c r="N15" s="5"/>
    </row>
    <row r="16" ht="21.75" thickTop="1"/>
  </sheetData>
  <sheetProtection/>
  <mergeCells count="3">
    <mergeCell ref="A1:F1"/>
    <mergeCell ref="A2:F2"/>
    <mergeCell ref="A3:F3"/>
  </mergeCells>
  <printOptions/>
  <pageMargins left="0.7086614173228347" right="0.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zoomScale="62" zoomScaleNormal="62" zoomScalePageLayoutView="0" workbookViewId="0" topLeftCell="A1">
      <selection activeCell="C15" sqref="C15"/>
    </sheetView>
  </sheetViews>
  <sheetFormatPr defaultColWidth="9.00390625" defaultRowHeight="15"/>
  <cols>
    <col min="1" max="1" width="18.8515625" style="28" customWidth="1"/>
    <col min="2" max="2" width="13.7109375" style="28" customWidth="1"/>
    <col min="3" max="3" width="26.28125" style="28" bestFit="1" customWidth="1"/>
    <col min="4" max="4" width="13.8515625" style="28" customWidth="1"/>
    <col min="5" max="5" width="66.421875" style="28" customWidth="1"/>
    <col min="6" max="6" width="12.421875" style="36" bestFit="1" customWidth="1"/>
    <col min="7" max="7" width="14.140625" style="36" customWidth="1"/>
    <col min="8" max="16384" width="9.00390625" style="28" customWidth="1"/>
  </cols>
  <sheetData>
    <row r="1" spans="1:7" ht="24.75" customHeight="1">
      <c r="A1" s="137" t="str">
        <f>หน้างบ!A1</f>
        <v>องค์การบริหารส่วนตำบลนาสิงห์  อำเภอศรีวิไล  จังหวัดบึงกาฬ</v>
      </c>
      <c r="B1" s="137"/>
      <c r="C1" s="137"/>
      <c r="D1" s="137"/>
      <c r="E1" s="137"/>
      <c r="F1" s="137"/>
      <c r="G1" s="137"/>
    </row>
    <row r="2" spans="1:7" ht="24.75" customHeight="1">
      <c r="A2" s="137" t="s">
        <v>23</v>
      </c>
      <c r="B2" s="137"/>
      <c r="C2" s="137"/>
      <c r="D2" s="137"/>
      <c r="E2" s="137"/>
      <c r="F2" s="137"/>
      <c r="G2" s="137"/>
    </row>
    <row r="3" spans="1:7" ht="24.75" customHeight="1">
      <c r="A3" s="137" t="s">
        <v>24</v>
      </c>
      <c r="B3" s="137"/>
      <c r="C3" s="137"/>
      <c r="D3" s="137"/>
      <c r="E3" s="137"/>
      <c r="F3" s="137"/>
      <c r="G3" s="137"/>
    </row>
    <row r="4" ht="24.75" customHeight="1"/>
    <row r="5" ht="24.75" customHeight="1">
      <c r="A5" s="31" t="s">
        <v>276</v>
      </c>
    </row>
    <row r="6" ht="24.75" customHeight="1"/>
    <row r="7" spans="1:7" ht="24.75" customHeight="1">
      <c r="A7" s="32" t="s">
        <v>33</v>
      </c>
      <c r="B7" s="32" t="s">
        <v>34</v>
      </c>
      <c r="C7" s="32" t="s">
        <v>35</v>
      </c>
      <c r="D7" s="32" t="s">
        <v>36</v>
      </c>
      <c r="E7" s="32" t="s">
        <v>37</v>
      </c>
      <c r="F7" s="33" t="s">
        <v>38</v>
      </c>
      <c r="G7" s="33" t="s">
        <v>28</v>
      </c>
    </row>
    <row r="8" spans="1:7" ht="24.75" customHeight="1">
      <c r="A8" s="130" t="s">
        <v>39</v>
      </c>
      <c r="B8" s="130" t="s">
        <v>60</v>
      </c>
      <c r="C8" s="130" t="s">
        <v>151</v>
      </c>
      <c r="D8" s="130" t="s">
        <v>73</v>
      </c>
      <c r="E8" s="84" t="s">
        <v>143</v>
      </c>
      <c r="F8" s="92" t="s">
        <v>119</v>
      </c>
      <c r="G8" s="85">
        <v>41537</v>
      </c>
    </row>
    <row r="9" spans="1:7" ht="24.75" customHeight="1">
      <c r="A9" s="130" t="s">
        <v>39</v>
      </c>
      <c r="B9" s="130" t="s">
        <v>60</v>
      </c>
      <c r="C9" s="130" t="s">
        <v>151</v>
      </c>
      <c r="D9" s="130" t="s">
        <v>40</v>
      </c>
      <c r="E9" s="84" t="s">
        <v>144</v>
      </c>
      <c r="F9" s="91" t="s">
        <v>40</v>
      </c>
      <c r="G9" s="85">
        <v>146080</v>
      </c>
    </row>
    <row r="10" spans="1:7" ht="24.75" customHeight="1">
      <c r="A10" s="130" t="s">
        <v>39</v>
      </c>
      <c r="B10" s="130" t="s">
        <v>60</v>
      </c>
      <c r="C10" s="130" t="s">
        <v>132</v>
      </c>
      <c r="D10" s="130" t="s">
        <v>40</v>
      </c>
      <c r="E10" s="84" t="s">
        <v>144</v>
      </c>
      <c r="F10" s="92" t="s">
        <v>40</v>
      </c>
      <c r="G10" s="85">
        <v>50850</v>
      </c>
    </row>
    <row r="11" spans="1:7" ht="24.75" customHeight="1">
      <c r="A11" s="130" t="s">
        <v>39</v>
      </c>
      <c r="B11" s="130" t="s">
        <v>77</v>
      </c>
      <c r="C11" s="130" t="s">
        <v>145</v>
      </c>
      <c r="D11" s="130" t="s">
        <v>40</v>
      </c>
      <c r="E11" s="84" t="s">
        <v>144</v>
      </c>
      <c r="F11" s="92" t="s">
        <v>40</v>
      </c>
      <c r="G11" s="85">
        <v>61580</v>
      </c>
    </row>
    <row r="12" spans="1:7" ht="24.75" customHeight="1">
      <c r="A12" s="130" t="s">
        <v>39</v>
      </c>
      <c r="B12" s="130" t="s">
        <v>96</v>
      </c>
      <c r="C12" s="130" t="s">
        <v>150</v>
      </c>
      <c r="D12" s="130" t="s">
        <v>40</v>
      </c>
      <c r="E12" s="84" t="s">
        <v>144</v>
      </c>
      <c r="F12" s="92" t="s">
        <v>40</v>
      </c>
      <c r="G12" s="85">
        <v>177150</v>
      </c>
    </row>
    <row r="13" spans="1:7" ht="24.75" customHeight="1">
      <c r="A13" s="130" t="s">
        <v>39</v>
      </c>
      <c r="B13" s="130" t="s">
        <v>148</v>
      </c>
      <c r="C13" s="130" t="s">
        <v>147</v>
      </c>
      <c r="D13" s="130" t="s">
        <v>40</v>
      </c>
      <c r="E13" s="84" t="s">
        <v>144</v>
      </c>
      <c r="F13" s="92" t="s">
        <v>40</v>
      </c>
      <c r="G13" s="85">
        <v>61660</v>
      </c>
    </row>
    <row r="14" spans="1:7" ht="24.75" customHeight="1">
      <c r="A14" s="130" t="s">
        <v>39</v>
      </c>
      <c r="B14" s="130" t="s">
        <v>149</v>
      </c>
      <c r="C14" s="130" t="s">
        <v>146</v>
      </c>
      <c r="D14" s="130" t="s">
        <v>40</v>
      </c>
      <c r="E14" s="84" t="s">
        <v>144</v>
      </c>
      <c r="F14" s="92" t="s">
        <v>40</v>
      </c>
      <c r="G14" s="85">
        <v>40470</v>
      </c>
    </row>
    <row r="15" spans="1:7" ht="24.75" customHeight="1">
      <c r="A15" s="130" t="s">
        <v>118</v>
      </c>
      <c r="B15" s="130" t="s">
        <v>96</v>
      </c>
      <c r="C15" s="130" t="s">
        <v>151</v>
      </c>
      <c r="D15" s="130" t="s">
        <v>73</v>
      </c>
      <c r="E15" s="84" t="s">
        <v>120</v>
      </c>
      <c r="F15" s="92" t="s">
        <v>73</v>
      </c>
      <c r="G15" s="85">
        <v>14424</v>
      </c>
    </row>
    <row r="16" spans="1:7" ht="24.75" customHeight="1">
      <c r="A16" s="130" t="s">
        <v>118</v>
      </c>
      <c r="B16" s="130" t="s">
        <v>96</v>
      </c>
      <c r="C16" s="130" t="s">
        <v>151</v>
      </c>
      <c r="D16" s="130" t="s">
        <v>119</v>
      </c>
      <c r="E16" s="84" t="s">
        <v>121</v>
      </c>
      <c r="F16" s="92" t="s">
        <v>119</v>
      </c>
      <c r="G16" s="85">
        <v>11368</v>
      </c>
    </row>
    <row r="17" spans="1:7" ht="24.75" customHeight="1">
      <c r="A17" s="130" t="s">
        <v>118</v>
      </c>
      <c r="B17" s="130" t="s">
        <v>96</v>
      </c>
      <c r="C17" s="130" t="s">
        <v>151</v>
      </c>
      <c r="D17" s="130" t="s">
        <v>56</v>
      </c>
      <c r="E17" s="84" t="s">
        <v>154</v>
      </c>
      <c r="F17" s="84" t="s">
        <v>56</v>
      </c>
      <c r="G17" s="85">
        <v>10002</v>
      </c>
    </row>
    <row r="18" spans="1:7" ht="24.75" customHeight="1">
      <c r="A18" s="130" t="s">
        <v>118</v>
      </c>
      <c r="B18" s="130" t="s">
        <v>96</v>
      </c>
      <c r="C18" s="130" t="s">
        <v>151</v>
      </c>
      <c r="D18" s="130" t="s">
        <v>56</v>
      </c>
      <c r="E18" s="84" t="s">
        <v>155</v>
      </c>
      <c r="F18" s="84" t="s">
        <v>56</v>
      </c>
      <c r="G18" s="85">
        <v>700</v>
      </c>
    </row>
    <row r="19" spans="1:7" ht="24.75" customHeight="1">
      <c r="A19" s="130" t="s">
        <v>118</v>
      </c>
      <c r="B19" s="130" t="s">
        <v>77</v>
      </c>
      <c r="C19" s="130" t="s">
        <v>145</v>
      </c>
      <c r="D19" s="130" t="s">
        <v>55</v>
      </c>
      <c r="E19" s="84" t="s">
        <v>156</v>
      </c>
      <c r="F19" s="84" t="s">
        <v>55</v>
      </c>
      <c r="G19" s="85">
        <v>3500</v>
      </c>
    </row>
    <row r="20" spans="1:7" ht="24.75" customHeight="1">
      <c r="A20" s="130" t="s">
        <v>131</v>
      </c>
      <c r="B20" s="130" t="s">
        <v>96</v>
      </c>
      <c r="C20" s="130" t="s">
        <v>151</v>
      </c>
      <c r="D20" s="130" t="s">
        <v>73</v>
      </c>
      <c r="E20" s="84" t="s">
        <v>152</v>
      </c>
      <c r="F20" s="92" t="s">
        <v>73</v>
      </c>
      <c r="G20" s="85">
        <v>72040</v>
      </c>
    </row>
    <row r="21" spans="1:7" ht="24.75" customHeight="1">
      <c r="A21" s="130" t="s">
        <v>131</v>
      </c>
      <c r="B21" s="130" t="s">
        <v>96</v>
      </c>
      <c r="C21" s="130" t="s">
        <v>151</v>
      </c>
      <c r="D21" s="130" t="s">
        <v>40</v>
      </c>
      <c r="E21" s="84" t="s">
        <v>153</v>
      </c>
      <c r="F21" s="91" t="s">
        <v>95</v>
      </c>
      <c r="G21" s="85">
        <v>22000</v>
      </c>
    </row>
    <row r="22" spans="1:7" ht="24.75" customHeight="1">
      <c r="A22" s="130" t="s">
        <v>118</v>
      </c>
      <c r="B22" s="130" t="s">
        <v>77</v>
      </c>
      <c r="C22" s="130" t="s">
        <v>145</v>
      </c>
      <c r="D22" s="130" t="s">
        <v>55</v>
      </c>
      <c r="E22" s="84" t="s">
        <v>157</v>
      </c>
      <c r="F22" s="84" t="s">
        <v>55</v>
      </c>
      <c r="G22" s="85">
        <v>7000</v>
      </c>
    </row>
    <row r="23" spans="1:7" ht="24.75" customHeight="1">
      <c r="A23" s="84"/>
      <c r="B23" s="84"/>
      <c r="C23" s="84"/>
      <c r="D23" s="84"/>
      <c r="E23" s="84"/>
      <c r="F23" s="92"/>
      <c r="G23" s="85"/>
    </row>
    <row r="24" spans="1:7" ht="24.75" customHeight="1" thickBot="1">
      <c r="A24" s="143" t="s">
        <v>29</v>
      </c>
      <c r="B24" s="144"/>
      <c r="C24" s="144"/>
      <c r="D24" s="144"/>
      <c r="E24" s="144"/>
      <c r="F24" s="145"/>
      <c r="G24" s="90">
        <f>SUM(G8:G23)</f>
        <v>720361</v>
      </c>
    </row>
    <row r="25" ht="21.75" thickTop="1"/>
  </sheetData>
  <sheetProtection/>
  <mergeCells count="4">
    <mergeCell ref="A1:G1"/>
    <mergeCell ref="A2:G2"/>
    <mergeCell ref="A3:G3"/>
    <mergeCell ref="A24:F24"/>
  </mergeCells>
  <printOptions/>
  <pageMargins left="0.5511811023622047" right="0.15748031496062992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15"/>
  <sheetViews>
    <sheetView zoomScalePageLayoutView="0" workbookViewId="0" topLeftCell="A2">
      <selection activeCell="E16" sqref="E16"/>
    </sheetView>
  </sheetViews>
  <sheetFormatPr defaultColWidth="9.00390625" defaultRowHeight="15"/>
  <cols>
    <col min="1" max="1" width="6.28125" style="28" customWidth="1"/>
    <col min="2" max="3" width="9.00390625" style="28" customWidth="1"/>
    <col min="4" max="4" width="41.421875" style="28" customWidth="1"/>
    <col min="5" max="5" width="14.00390625" style="28" customWidth="1"/>
    <col min="6" max="16384" width="9.00390625" style="28" customWidth="1"/>
  </cols>
  <sheetData>
    <row r="1" spans="1:5" ht="21">
      <c r="A1" s="137" t="str">
        <f>หน้างบ!A1</f>
        <v>องค์การบริหารส่วนตำบลนาสิงห์  อำเภอศรีวิไล  จังหวัดบึงกาฬ</v>
      </c>
      <c r="B1" s="137"/>
      <c r="C1" s="137"/>
      <c r="D1" s="137"/>
      <c r="E1" s="137"/>
    </row>
    <row r="2" spans="1:5" ht="21">
      <c r="A2" s="137" t="s">
        <v>23</v>
      </c>
      <c r="B2" s="137"/>
      <c r="C2" s="137"/>
      <c r="D2" s="137"/>
      <c r="E2" s="137"/>
    </row>
    <row r="3" spans="1:5" ht="21">
      <c r="A3" s="137" t="s">
        <v>24</v>
      </c>
      <c r="B3" s="137"/>
      <c r="C3" s="137"/>
      <c r="D3" s="137"/>
      <c r="E3" s="137"/>
    </row>
    <row r="5" spans="1:2" ht="21">
      <c r="A5" s="31" t="s">
        <v>277</v>
      </c>
      <c r="B5" s="31"/>
    </row>
    <row r="6" spans="1:5" s="29" customFormat="1" ht="21">
      <c r="A6" s="5"/>
      <c r="B6" s="5" t="s">
        <v>159</v>
      </c>
      <c r="C6" s="5"/>
      <c r="D6" s="5"/>
      <c r="E6" s="4">
        <v>32070.89</v>
      </c>
    </row>
    <row r="7" spans="1:5" s="29" customFormat="1" ht="21">
      <c r="A7" s="5"/>
      <c r="B7" s="5" t="s">
        <v>160</v>
      </c>
      <c r="C7" s="5"/>
      <c r="D7" s="5"/>
      <c r="E7" s="4">
        <v>344441</v>
      </c>
    </row>
    <row r="8" spans="1:5" s="29" customFormat="1" ht="21">
      <c r="A8" s="5"/>
      <c r="B8" s="5" t="s">
        <v>161</v>
      </c>
      <c r="C8" s="5"/>
      <c r="D8" s="5"/>
      <c r="E8" s="4">
        <v>2621.88</v>
      </c>
    </row>
    <row r="9" spans="1:5" s="29" customFormat="1" ht="21">
      <c r="A9" s="5"/>
      <c r="B9" s="5" t="s">
        <v>162</v>
      </c>
      <c r="C9" s="5"/>
      <c r="D9" s="5"/>
      <c r="E9" s="4">
        <v>26.14</v>
      </c>
    </row>
    <row r="10" spans="1:13" s="29" customFormat="1" ht="21">
      <c r="A10" s="5"/>
      <c r="B10" s="5" t="s">
        <v>163</v>
      </c>
      <c r="C10" s="5"/>
      <c r="D10" s="5"/>
      <c r="E10" s="4">
        <v>1107790.63</v>
      </c>
      <c r="F10" s="5"/>
      <c r="G10" s="5"/>
      <c r="H10" s="5"/>
      <c r="I10" s="5"/>
      <c r="J10" s="5"/>
      <c r="K10" s="5"/>
      <c r="L10" s="5"/>
      <c r="M10" s="5"/>
    </row>
    <row r="11" spans="1:13" s="29" customFormat="1" ht="21">
      <c r="A11" s="5"/>
      <c r="B11" s="5" t="s">
        <v>164</v>
      </c>
      <c r="C11" s="5"/>
      <c r="D11" s="5"/>
      <c r="E11" s="4">
        <v>251859</v>
      </c>
      <c r="F11" s="5"/>
      <c r="G11" s="5"/>
      <c r="H11" s="5"/>
      <c r="I11" s="5"/>
      <c r="J11" s="5"/>
      <c r="K11" s="5"/>
      <c r="L11" s="5"/>
      <c r="M11" s="5"/>
    </row>
    <row r="12" spans="1:13" s="29" customFormat="1" ht="21">
      <c r="A12" s="5"/>
      <c r="B12" s="5" t="s">
        <v>165</v>
      </c>
      <c r="C12" s="5"/>
      <c r="D12" s="5"/>
      <c r="E12" s="4">
        <v>7987</v>
      </c>
      <c r="F12" s="5"/>
      <c r="G12" s="5"/>
      <c r="H12" s="5"/>
      <c r="I12" s="5"/>
      <c r="J12" s="5"/>
      <c r="K12" s="5"/>
      <c r="L12" s="5"/>
      <c r="M12" s="5"/>
    </row>
    <row r="13" spans="1:13" s="29" customFormat="1" ht="21">
      <c r="A13" s="5"/>
      <c r="B13" s="5" t="s">
        <v>122</v>
      </c>
      <c r="C13" s="5"/>
      <c r="D13" s="5"/>
      <c r="E13" s="4">
        <v>90200</v>
      </c>
      <c r="F13" s="5"/>
      <c r="G13" s="5"/>
      <c r="H13" s="5"/>
      <c r="I13" s="5"/>
      <c r="J13" s="5"/>
      <c r="K13" s="5"/>
      <c r="L13" s="5"/>
      <c r="M13" s="5"/>
    </row>
    <row r="14" spans="1:13" s="29" customFormat="1" ht="21">
      <c r="A14" s="5"/>
      <c r="B14" s="5"/>
      <c r="C14" s="5"/>
      <c r="D14" s="5"/>
      <c r="E14" s="4"/>
      <c r="F14" s="5"/>
      <c r="G14" s="5"/>
      <c r="H14" s="5"/>
      <c r="I14" s="5"/>
      <c r="J14" s="5"/>
      <c r="K14" s="5"/>
      <c r="L14" s="5"/>
      <c r="M14" s="5"/>
    </row>
    <row r="15" spans="1:5" s="29" customFormat="1" ht="21.75" thickBot="1">
      <c r="A15" s="5"/>
      <c r="B15" s="140" t="s">
        <v>29</v>
      </c>
      <c r="C15" s="140"/>
      <c r="D15" s="140"/>
      <c r="E15" s="12">
        <f>SUM(E6:E14)</f>
        <v>1836996.54</v>
      </c>
    </row>
    <row r="16" ht="21.75" thickTop="1"/>
  </sheetData>
  <sheetProtection/>
  <mergeCells count="4">
    <mergeCell ref="A1:E1"/>
    <mergeCell ref="A2:E2"/>
    <mergeCell ref="A3:E3"/>
    <mergeCell ref="B15:D1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zoomScalePageLayoutView="0" workbookViewId="0" topLeftCell="A1">
      <selection activeCell="H24" sqref="H24"/>
    </sheetView>
  </sheetViews>
  <sheetFormatPr defaultColWidth="9.00390625" defaultRowHeight="15"/>
  <cols>
    <col min="1" max="1" width="9.00390625" style="28" customWidth="1"/>
    <col min="2" max="2" width="21.140625" style="28" customWidth="1"/>
    <col min="3" max="3" width="20.140625" style="28" customWidth="1"/>
    <col min="4" max="4" width="12.57421875" style="28" bestFit="1" customWidth="1"/>
    <col min="5" max="5" width="1.28515625" style="28" customWidth="1"/>
    <col min="6" max="6" width="13.57421875" style="28" customWidth="1"/>
    <col min="7" max="7" width="1.1484375" style="28" customWidth="1"/>
    <col min="8" max="8" width="13.57421875" style="28" customWidth="1"/>
    <col min="9" max="10" width="9.00390625" style="28" customWidth="1"/>
    <col min="11" max="11" width="11.57421875" style="28" bestFit="1" customWidth="1"/>
    <col min="12" max="16384" width="9.00390625" style="28" customWidth="1"/>
  </cols>
  <sheetData>
    <row r="1" spans="1:8" ht="21">
      <c r="A1" s="137" t="str">
        <f>+'หมายเหตุ 5'!A1:E1</f>
        <v>องค์การบริหารส่วนตำบลนาสิงห์  อำเภอศรีวิไล  จังหวัดบึงกาฬ</v>
      </c>
      <c r="B1" s="137"/>
      <c r="C1" s="137"/>
      <c r="D1" s="137"/>
      <c r="E1" s="137"/>
      <c r="F1" s="137"/>
      <c r="G1" s="137"/>
      <c r="H1" s="137"/>
    </row>
    <row r="2" spans="1:8" ht="21">
      <c r="A2" s="137" t="s">
        <v>23</v>
      </c>
      <c r="B2" s="137"/>
      <c r="C2" s="137"/>
      <c r="D2" s="137"/>
      <c r="E2" s="137"/>
      <c r="F2" s="137"/>
      <c r="G2" s="137"/>
      <c r="H2" s="137"/>
    </row>
    <row r="3" spans="1:8" ht="21">
      <c r="A3" s="137" t="s">
        <v>24</v>
      </c>
      <c r="B3" s="137"/>
      <c r="C3" s="137"/>
      <c r="D3" s="137"/>
      <c r="E3" s="137"/>
      <c r="F3" s="137"/>
      <c r="G3" s="137"/>
      <c r="H3" s="137"/>
    </row>
    <row r="5" ht="21">
      <c r="A5" s="31" t="s">
        <v>158</v>
      </c>
    </row>
    <row r="6" spans="1:8" s="5" customFormat="1" ht="21">
      <c r="A6" s="5" t="s">
        <v>41</v>
      </c>
      <c r="C6" s="13"/>
      <c r="H6" s="14">
        <v>8071824.52</v>
      </c>
    </row>
    <row r="7" spans="2:8" s="5" customFormat="1" ht="21">
      <c r="B7" s="5" t="s">
        <v>42</v>
      </c>
      <c r="C7" s="13"/>
      <c r="D7" s="15">
        <v>3975974.97</v>
      </c>
      <c r="E7" s="15"/>
      <c r="F7" s="15"/>
      <c r="G7" s="15"/>
      <c r="H7" s="14"/>
    </row>
    <row r="8" spans="1:8" s="5" customFormat="1" ht="21">
      <c r="A8" s="16"/>
      <c r="B8" s="5" t="s">
        <v>43</v>
      </c>
      <c r="C8" s="13"/>
      <c r="D8" s="17">
        <f>ROUNDUP(D7*25/100,2)</f>
        <v>993993.75</v>
      </c>
      <c r="E8" s="15"/>
      <c r="F8" s="15"/>
      <c r="G8" s="15"/>
      <c r="H8" s="14"/>
    </row>
    <row r="9" spans="1:8" s="5" customFormat="1" ht="21">
      <c r="A9" s="16"/>
      <c r="B9" s="5" t="s">
        <v>115</v>
      </c>
      <c r="C9" s="13"/>
      <c r="D9" s="83"/>
      <c r="E9" s="15"/>
      <c r="F9" s="15"/>
      <c r="G9" s="15"/>
      <c r="H9" s="14"/>
    </row>
    <row r="10" spans="1:8" s="5" customFormat="1" ht="21">
      <c r="A10" s="82" t="s">
        <v>114</v>
      </c>
      <c r="B10" s="5" t="s">
        <v>44</v>
      </c>
      <c r="C10" s="13"/>
      <c r="D10" s="15"/>
      <c r="E10" s="15"/>
      <c r="F10" s="18">
        <f>D7-D8</f>
        <v>2981981.22</v>
      </c>
      <c r="G10" s="15"/>
      <c r="H10" s="14"/>
    </row>
    <row r="11" spans="1:8" s="5" customFormat="1" ht="21">
      <c r="A11" s="82"/>
      <c r="B11" s="5" t="s">
        <v>211</v>
      </c>
      <c r="C11" s="13"/>
      <c r="D11" s="15"/>
      <c r="E11" s="15"/>
      <c r="F11" s="18">
        <v>2543</v>
      </c>
      <c r="G11" s="15"/>
      <c r="H11" s="14"/>
    </row>
    <row r="12" spans="1:8" s="5" customFormat="1" ht="21">
      <c r="A12" s="82"/>
      <c r="B12" s="5" t="s">
        <v>212</v>
      </c>
      <c r="C12" s="13"/>
      <c r="D12" s="15"/>
      <c r="E12" s="15"/>
      <c r="F12" s="18">
        <f>20900+20050</f>
        <v>40950</v>
      </c>
      <c r="G12" s="15"/>
      <c r="H12" s="14"/>
    </row>
    <row r="13" spans="1:8" s="5" customFormat="1" ht="21">
      <c r="A13" s="82"/>
      <c r="B13" s="5" t="s">
        <v>289</v>
      </c>
      <c r="C13" s="13"/>
      <c r="D13" s="15"/>
      <c r="E13" s="15"/>
      <c r="F13" s="18">
        <v>6256</v>
      </c>
      <c r="G13" s="15"/>
      <c r="H13" s="14"/>
    </row>
    <row r="14" spans="1:9" s="5" customFormat="1" ht="21">
      <c r="A14" s="82" t="s">
        <v>45</v>
      </c>
      <c r="B14" s="5" t="s">
        <v>214</v>
      </c>
      <c r="C14" s="13"/>
      <c r="E14" s="20"/>
      <c r="F14" s="9">
        <v>-1179400</v>
      </c>
      <c r="G14" s="18"/>
      <c r="H14" s="14"/>
      <c r="I14" s="81"/>
    </row>
    <row r="15" spans="1:9" s="5" customFormat="1" ht="21">
      <c r="A15" s="82"/>
      <c r="B15" s="5" t="s">
        <v>210</v>
      </c>
      <c r="C15" s="13"/>
      <c r="E15" s="20"/>
      <c r="F15" s="9">
        <v>-8673</v>
      </c>
      <c r="G15" s="18"/>
      <c r="H15" s="14"/>
      <c r="I15" s="81"/>
    </row>
    <row r="16" spans="1:9" s="5" customFormat="1" ht="21">
      <c r="A16" s="82"/>
      <c r="B16" s="5" t="s">
        <v>213</v>
      </c>
      <c r="C16" s="13"/>
      <c r="E16" s="20"/>
      <c r="F16" s="9">
        <v>-5905.7</v>
      </c>
      <c r="G16" s="18"/>
      <c r="H16" s="118">
        <f>SUM(F9:F16)</f>
        <v>1837751.5200000003</v>
      </c>
      <c r="I16" s="81"/>
    </row>
    <row r="17" spans="1:11" s="5" customFormat="1" ht="21.75" thickBot="1">
      <c r="A17" s="3" t="s">
        <v>46</v>
      </c>
      <c r="C17" s="13"/>
      <c r="F17" s="15"/>
      <c r="G17" s="15"/>
      <c r="H17" s="21">
        <f>SUM(H6:H16)</f>
        <v>9909576.04</v>
      </c>
      <c r="I17" s="4"/>
      <c r="K17" s="119"/>
    </row>
    <row r="18" spans="1:10" s="5" customFormat="1" ht="21.75" thickTop="1">
      <c r="A18" s="19"/>
      <c r="B18" s="22"/>
      <c r="C18" s="23"/>
      <c r="F18" s="18"/>
      <c r="G18" s="9"/>
      <c r="H18" s="14"/>
      <c r="J18" s="24"/>
    </row>
    <row r="19" spans="1:8" s="5" customFormat="1" ht="21">
      <c r="A19" s="3" t="s">
        <v>99</v>
      </c>
      <c r="B19" s="3"/>
      <c r="C19" s="3"/>
      <c r="D19" s="3"/>
      <c r="E19" s="3"/>
      <c r="F19" s="4"/>
      <c r="G19" s="4"/>
      <c r="H19" s="14"/>
    </row>
    <row r="20" spans="1:8" s="5" customFormat="1" ht="21">
      <c r="A20" s="135" t="s">
        <v>285</v>
      </c>
      <c r="B20" s="14" t="s">
        <v>133</v>
      </c>
      <c r="C20" s="3"/>
      <c r="D20" s="3"/>
      <c r="E20" s="3"/>
      <c r="F20" s="4"/>
      <c r="G20" s="4"/>
      <c r="H20" s="14">
        <v>10568.54</v>
      </c>
    </row>
    <row r="21" spans="1:8" s="5" customFormat="1" ht="21">
      <c r="A21" s="135" t="s">
        <v>286</v>
      </c>
      <c r="B21" s="5" t="s">
        <v>129</v>
      </c>
      <c r="C21" s="3"/>
      <c r="D21" s="3"/>
      <c r="E21" s="3"/>
      <c r="F21" s="4"/>
      <c r="G21" s="4"/>
      <c r="H21" s="14">
        <v>72130</v>
      </c>
    </row>
    <row r="22" spans="1:8" s="5" customFormat="1" ht="21">
      <c r="A22" s="135" t="s">
        <v>287</v>
      </c>
      <c r="B22" s="5" t="s">
        <v>288</v>
      </c>
      <c r="E22" s="4"/>
      <c r="F22" s="4"/>
      <c r="G22" s="9"/>
      <c r="H22" s="25">
        <f>H17-H21-H20</f>
        <v>9826877.5</v>
      </c>
    </row>
    <row r="23" spans="5:8" s="5" customFormat="1" ht="21.75" thickBot="1">
      <c r="E23" s="4"/>
      <c r="F23" s="4"/>
      <c r="G23" s="26"/>
      <c r="H23" s="27">
        <f>SUM(H20:H22)</f>
        <v>9909576.04</v>
      </c>
    </row>
    <row r="24" ht="21.75" thickTop="1"/>
  </sheetData>
  <sheetProtection/>
  <mergeCells count="3">
    <mergeCell ref="A1:H1"/>
    <mergeCell ref="A2:H2"/>
    <mergeCell ref="A3:H3"/>
  </mergeCells>
  <printOptions/>
  <pageMargins left="0.5905511811023623" right="0.27559055118110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73"/>
  <sheetViews>
    <sheetView view="pageBreakPreview" zoomScale="60" zoomScalePageLayoutView="0" workbookViewId="0" topLeftCell="A1">
      <selection activeCell="F64" sqref="F64"/>
    </sheetView>
  </sheetViews>
  <sheetFormatPr defaultColWidth="9.140625" defaultRowHeight="15"/>
  <cols>
    <col min="1" max="1" width="9.57421875" style="95" customWidth="1"/>
    <col min="2" max="2" width="10.421875" style="95" customWidth="1"/>
    <col min="3" max="3" width="41.28125" style="95" customWidth="1"/>
    <col min="4" max="4" width="15.421875" style="96" customWidth="1"/>
    <col min="5" max="5" width="14.57421875" style="96" customWidth="1"/>
    <col min="6" max="6" width="14.421875" style="96" customWidth="1"/>
    <col min="7" max="7" width="14.140625" style="96" customWidth="1"/>
    <col min="8" max="8" width="15.421875" style="96" customWidth="1"/>
    <col min="9" max="16384" width="9.00390625" style="96" customWidth="1"/>
  </cols>
  <sheetData>
    <row r="1" spans="1:8" ht="21">
      <c r="A1" s="137" t="str">
        <f>หมายเหตุ2!A1</f>
        <v>องค์การบริหารส่วนตำบลนาสิงห์  อำเภอศรีวิไล  จังหวัดบึงกาฬ</v>
      </c>
      <c r="B1" s="137"/>
      <c r="C1" s="137"/>
      <c r="D1" s="137"/>
      <c r="E1" s="137"/>
      <c r="F1" s="137"/>
      <c r="G1" s="137"/>
      <c r="H1" s="137"/>
    </row>
    <row r="2" spans="1:8" ht="21">
      <c r="A2" s="137" t="str">
        <f>หมายเหตุ2!A2</f>
        <v>หมายเหตุประกอบงบแสดงฐานะการเงิน</v>
      </c>
      <c r="B2" s="137"/>
      <c r="C2" s="137"/>
      <c r="D2" s="137"/>
      <c r="E2" s="137"/>
      <c r="F2" s="137"/>
      <c r="G2" s="137"/>
      <c r="H2" s="137"/>
    </row>
    <row r="3" spans="1:8" ht="21">
      <c r="A3" s="137" t="str">
        <f>หมายเหตุ2!A3</f>
        <v>สำหรับปี สิ้นสุดวันที่ 30 กันยายน 2558</v>
      </c>
      <c r="B3" s="137"/>
      <c r="C3" s="137"/>
      <c r="D3" s="137"/>
      <c r="E3" s="137"/>
      <c r="F3" s="137"/>
      <c r="G3" s="137"/>
      <c r="H3" s="137"/>
    </row>
    <row r="4" spans="1:8" ht="21">
      <c r="A4" s="31" t="s">
        <v>203</v>
      </c>
      <c r="B4" s="31"/>
      <c r="C4" s="116"/>
      <c r="D4" s="28"/>
      <c r="E4" s="28"/>
      <c r="F4" s="28"/>
      <c r="G4" s="28"/>
      <c r="H4" s="28"/>
    </row>
    <row r="5" spans="1:8" ht="11.25" customHeight="1">
      <c r="A5" s="97"/>
      <c r="B5" s="97"/>
      <c r="C5" s="97"/>
      <c r="D5" s="98"/>
      <c r="E5" s="98"/>
      <c r="F5" s="98"/>
      <c r="G5" s="98"/>
      <c r="H5" s="98"/>
    </row>
    <row r="6" spans="1:8" ht="18.75">
      <c r="A6" s="99" t="s">
        <v>36</v>
      </c>
      <c r="B6" s="99" t="s">
        <v>37</v>
      </c>
      <c r="C6" s="146" t="s">
        <v>38</v>
      </c>
      <c r="D6" s="100" t="s">
        <v>47</v>
      </c>
      <c r="E6" s="148" t="s">
        <v>49</v>
      </c>
      <c r="F6" s="148" t="s">
        <v>50</v>
      </c>
      <c r="G6" s="148" t="s">
        <v>51</v>
      </c>
      <c r="H6" s="148" t="s">
        <v>52</v>
      </c>
    </row>
    <row r="7" spans="1:8" ht="18.75">
      <c r="A7" s="101"/>
      <c r="B7" s="101"/>
      <c r="C7" s="147"/>
      <c r="D7" s="102" t="s">
        <v>48</v>
      </c>
      <c r="E7" s="149"/>
      <c r="F7" s="149"/>
      <c r="G7" s="149"/>
      <c r="H7" s="149"/>
    </row>
    <row r="8" spans="1:8" ht="18.75">
      <c r="A8" s="103" t="s">
        <v>16</v>
      </c>
      <c r="B8" s="103"/>
      <c r="C8" s="117" t="s">
        <v>204</v>
      </c>
      <c r="D8" s="105">
        <v>61800</v>
      </c>
      <c r="E8" s="105">
        <v>61800</v>
      </c>
      <c r="F8" s="105">
        <v>61800</v>
      </c>
      <c r="G8" s="105">
        <f>D8-F8</f>
        <v>0</v>
      </c>
      <c r="H8" s="104"/>
    </row>
    <row r="9" spans="1:8" ht="18.75">
      <c r="A9" s="106"/>
      <c r="B9" s="106"/>
      <c r="C9" s="111" t="s">
        <v>177</v>
      </c>
      <c r="D9" s="108"/>
      <c r="E9" s="108"/>
      <c r="F9" s="108"/>
      <c r="G9" s="108"/>
      <c r="H9" s="107"/>
    </row>
    <row r="10" spans="1:8" ht="18.75">
      <c r="A10" s="106"/>
      <c r="B10" s="106"/>
      <c r="C10" s="111" t="s">
        <v>204</v>
      </c>
      <c r="D10" s="108">
        <v>40000</v>
      </c>
      <c r="E10" s="108">
        <v>40000</v>
      </c>
      <c r="F10" s="108">
        <v>40000</v>
      </c>
      <c r="G10" s="108">
        <f>D10-F10</f>
        <v>0</v>
      </c>
      <c r="H10" s="107"/>
    </row>
    <row r="11" spans="1:8" ht="18.75">
      <c r="A11" s="106"/>
      <c r="B11" s="106"/>
      <c r="C11" s="111" t="s">
        <v>178</v>
      </c>
      <c r="D11" s="108"/>
      <c r="E11" s="108"/>
      <c r="F11" s="108"/>
      <c r="G11" s="108"/>
      <c r="H11" s="107"/>
    </row>
    <row r="12" spans="1:8" ht="18.75">
      <c r="A12" s="106"/>
      <c r="B12" s="106"/>
      <c r="C12" s="111" t="s">
        <v>205</v>
      </c>
      <c r="D12" s="108">
        <v>20000</v>
      </c>
      <c r="E12" s="108">
        <v>20000</v>
      </c>
      <c r="F12" s="108">
        <v>20000</v>
      </c>
      <c r="G12" s="108">
        <f>D12-F12</f>
        <v>0</v>
      </c>
      <c r="H12" s="107"/>
    </row>
    <row r="13" spans="1:8" ht="18.75">
      <c r="A13" s="106"/>
      <c r="B13" s="106"/>
      <c r="C13" s="111" t="s">
        <v>204</v>
      </c>
      <c r="D13" s="108">
        <v>35000</v>
      </c>
      <c r="E13" s="108">
        <v>35000</v>
      </c>
      <c r="F13" s="108">
        <v>35000</v>
      </c>
      <c r="G13" s="108">
        <f>D13-F13</f>
        <v>0</v>
      </c>
      <c r="H13" s="107"/>
    </row>
    <row r="14" spans="1:8" ht="18.75">
      <c r="A14" s="106"/>
      <c r="B14" s="106"/>
      <c r="C14" s="111" t="s">
        <v>179</v>
      </c>
      <c r="D14" s="108"/>
      <c r="E14" s="108"/>
      <c r="F14" s="108"/>
      <c r="G14" s="108"/>
      <c r="H14" s="107"/>
    </row>
    <row r="15" spans="1:8" ht="18.75">
      <c r="A15" s="106"/>
      <c r="B15" s="106"/>
      <c r="C15" s="111" t="s">
        <v>204</v>
      </c>
      <c r="D15" s="108">
        <v>30600</v>
      </c>
      <c r="E15" s="108">
        <v>30600</v>
      </c>
      <c r="F15" s="108">
        <v>30600</v>
      </c>
      <c r="G15" s="108">
        <f>D15-F15</f>
        <v>0</v>
      </c>
      <c r="H15" s="107"/>
    </row>
    <row r="16" spans="1:8" ht="18.75">
      <c r="A16" s="106"/>
      <c r="B16" s="106"/>
      <c r="C16" s="111" t="s">
        <v>180</v>
      </c>
      <c r="D16" s="108"/>
      <c r="E16" s="108"/>
      <c r="F16" s="108"/>
      <c r="G16" s="108"/>
      <c r="H16" s="107"/>
    </row>
    <row r="17" spans="1:8" ht="18.75">
      <c r="A17" s="106"/>
      <c r="B17" s="106"/>
      <c r="C17" s="111" t="s">
        <v>206</v>
      </c>
      <c r="D17" s="108">
        <v>12700</v>
      </c>
      <c r="E17" s="108">
        <v>12700</v>
      </c>
      <c r="F17" s="108">
        <v>12700</v>
      </c>
      <c r="G17" s="108">
        <f>D17-F17</f>
        <v>0</v>
      </c>
      <c r="H17" s="107"/>
    </row>
    <row r="18" spans="1:8" ht="18.75">
      <c r="A18" s="106"/>
      <c r="B18" s="106"/>
      <c r="C18" s="111"/>
      <c r="D18" s="108"/>
      <c r="E18" s="108"/>
      <c r="F18" s="108"/>
      <c r="G18" s="108"/>
      <c r="H18" s="107"/>
    </row>
    <row r="19" spans="1:8" ht="18.75">
      <c r="A19" s="106"/>
      <c r="B19" s="106"/>
      <c r="C19" s="111" t="s">
        <v>207</v>
      </c>
      <c r="D19" s="108">
        <v>12700</v>
      </c>
      <c r="E19" s="108">
        <v>12700</v>
      </c>
      <c r="F19" s="108">
        <v>12700</v>
      </c>
      <c r="G19" s="108">
        <f>D19-F19</f>
        <v>0</v>
      </c>
      <c r="H19" s="107"/>
    </row>
    <row r="20" spans="1:8" ht="18.75">
      <c r="A20" s="106"/>
      <c r="B20" s="106"/>
      <c r="C20" s="111"/>
      <c r="D20" s="108"/>
      <c r="E20" s="108"/>
      <c r="F20" s="108"/>
      <c r="G20" s="108"/>
      <c r="H20" s="107"/>
    </row>
    <row r="21" spans="1:8" ht="18.75">
      <c r="A21" s="106"/>
      <c r="B21" s="106"/>
      <c r="C21" s="111" t="s">
        <v>208</v>
      </c>
      <c r="D21" s="108">
        <v>16400</v>
      </c>
      <c r="E21" s="108">
        <v>16400</v>
      </c>
      <c r="F21" s="108">
        <v>16400</v>
      </c>
      <c r="G21" s="108">
        <f>D21-F21</f>
        <v>0</v>
      </c>
      <c r="H21" s="107"/>
    </row>
    <row r="22" spans="1:8" ht="18.75">
      <c r="A22" s="106"/>
      <c r="B22" s="106"/>
      <c r="C22" s="111"/>
      <c r="D22" s="108"/>
      <c r="E22" s="108"/>
      <c r="F22" s="108"/>
      <c r="G22" s="108"/>
      <c r="H22" s="107"/>
    </row>
    <row r="23" spans="1:8" ht="18.75">
      <c r="A23" s="106"/>
      <c r="B23" s="106"/>
      <c r="C23" s="111" t="s">
        <v>204</v>
      </c>
      <c r="D23" s="108">
        <v>98000</v>
      </c>
      <c r="E23" s="108">
        <v>98000</v>
      </c>
      <c r="F23" s="108">
        <v>98000</v>
      </c>
      <c r="G23" s="108">
        <f>D23-F23</f>
        <v>0</v>
      </c>
      <c r="H23" s="107"/>
    </row>
    <row r="24" spans="1:8" ht="18.75">
      <c r="A24" s="106"/>
      <c r="B24" s="106"/>
      <c r="C24" s="111" t="s">
        <v>181</v>
      </c>
      <c r="D24" s="108"/>
      <c r="E24" s="108"/>
      <c r="F24" s="108"/>
      <c r="G24" s="108"/>
      <c r="H24" s="107"/>
    </row>
    <row r="25" spans="1:8" ht="18.75">
      <c r="A25" s="106"/>
      <c r="B25" s="106"/>
      <c r="C25" s="111" t="s">
        <v>204</v>
      </c>
      <c r="D25" s="108">
        <v>30900</v>
      </c>
      <c r="E25" s="108">
        <v>30900</v>
      </c>
      <c r="F25" s="108">
        <v>30900</v>
      </c>
      <c r="G25" s="108">
        <f>D25-F25</f>
        <v>0</v>
      </c>
      <c r="H25" s="107"/>
    </row>
    <row r="26" spans="1:8" ht="18.75">
      <c r="A26" s="106"/>
      <c r="B26" s="106"/>
      <c r="C26" s="111" t="s">
        <v>182</v>
      </c>
      <c r="D26" s="108"/>
      <c r="E26" s="108"/>
      <c r="F26" s="108"/>
      <c r="G26" s="108"/>
      <c r="H26" s="107"/>
    </row>
    <row r="27" spans="1:8" ht="18.75">
      <c r="A27" s="106"/>
      <c r="B27" s="106"/>
      <c r="C27" s="111" t="s">
        <v>204</v>
      </c>
      <c r="D27" s="108">
        <v>40200</v>
      </c>
      <c r="E27" s="108">
        <v>40200</v>
      </c>
      <c r="F27" s="108">
        <v>40200</v>
      </c>
      <c r="G27" s="108">
        <f>D27-F27</f>
        <v>0</v>
      </c>
      <c r="H27" s="107"/>
    </row>
    <row r="28" spans="1:8" ht="18.75">
      <c r="A28" s="106"/>
      <c r="B28" s="106"/>
      <c r="C28" s="111" t="s">
        <v>183</v>
      </c>
      <c r="D28" s="108"/>
      <c r="E28" s="108"/>
      <c r="F28" s="108"/>
      <c r="G28" s="108"/>
      <c r="H28" s="107"/>
    </row>
    <row r="29" spans="1:8" ht="18.75">
      <c r="A29" s="106"/>
      <c r="B29" s="106"/>
      <c r="C29" s="111" t="s">
        <v>204</v>
      </c>
      <c r="D29" s="108">
        <v>15400</v>
      </c>
      <c r="E29" s="108">
        <v>15400</v>
      </c>
      <c r="F29" s="108">
        <v>15400</v>
      </c>
      <c r="G29" s="108">
        <f>D29-F29</f>
        <v>0</v>
      </c>
      <c r="H29" s="107"/>
    </row>
    <row r="30" spans="1:8" ht="18.75">
      <c r="A30" s="106"/>
      <c r="B30" s="106"/>
      <c r="C30" s="111" t="s">
        <v>184</v>
      </c>
      <c r="D30" s="108"/>
      <c r="E30" s="108"/>
      <c r="F30" s="108"/>
      <c r="G30" s="108"/>
      <c r="H30" s="107"/>
    </row>
    <row r="31" spans="1:8" ht="18.75">
      <c r="A31" s="106"/>
      <c r="B31" s="106"/>
      <c r="C31" s="111" t="s">
        <v>204</v>
      </c>
      <c r="D31" s="110">
        <v>18500</v>
      </c>
      <c r="E31" s="110">
        <v>18500</v>
      </c>
      <c r="F31" s="110">
        <v>18500</v>
      </c>
      <c r="G31" s="108">
        <f>D31-F31</f>
        <v>0</v>
      </c>
      <c r="H31" s="107"/>
    </row>
    <row r="32" spans="1:8" ht="18.75">
      <c r="A32" s="106"/>
      <c r="B32" s="106"/>
      <c r="C32" s="111" t="s">
        <v>185</v>
      </c>
      <c r="D32" s="108"/>
      <c r="E32" s="108"/>
      <c r="F32" s="108"/>
      <c r="G32" s="108"/>
      <c r="H32" s="107"/>
    </row>
    <row r="33" spans="1:8" ht="18.75">
      <c r="A33" s="106"/>
      <c r="B33" s="106"/>
      <c r="C33" s="111" t="s">
        <v>204</v>
      </c>
      <c r="D33" s="110">
        <v>9200</v>
      </c>
      <c r="E33" s="110">
        <v>9200</v>
      </c>
      <c r="F33" s="110">
        <v>9200</v>
      </c>
      <c r="G33" s="108">
        <f>D33-F33</f>
        <v>0</v>
      </c>
      <c r="H33" s="107"/>
    </row>
    <row r="34" spans="1:8" ht="18.75">
      <c r="A34" s="106"/>
      <c r="B34" s="106"/>
      <c r="C34" s="111" t="s">
        <v>186</v>
      </c>
      <c r="D34" s="108"/>
      <c r="E34" s="108"/>
      <c r="F34" s="108"/>
      <c r="G34" s="108"/>
      <c r="H34" s="107"/>
    </row>
    <row r="35" spans="1:8" ht="18.75">
      <c r="A35" s="106"/>
      <c r="B35" s="106"/>
      <c r="C35" s="111" t="s">
        <v>204</v>
      </c>
      <c r="D35" s="110">
        <v>15400</v>
      </c>
      <c r="E35" s="110">
        <v>15400</v>
      </c>
      <c r="F35" s="110">
        <v>15400</v>
      </c>
      <c r="G35" s="108">
        <f>D35-F35</f>
        <v>0</v>
      </c>
      <c r="H35" s="107"/>
    </row>
    <row r="36" spans="1:8" ht="18.75">
      <c r="A36" s="106"/>
      <c r="B36" s="106"/>
      <c r="C36" s="111" t="s">
        <v>187</v>
      </c>
      <c r="D36" s="108"/>
      <c r="E36" s="108"/>
      <c r="F36" s="108"/>
      <c r="G36" s="108"/>
      <c r="H36" s="107"/>
    </row>
    <row r="37" spans="1:8" ht="18.75">
      <c r="A37" s="106"/>
      <c r="B37" s="106"/>
      <c r="C37" s="111" t="s">
        <v>204</v>
      </c>
      <c r="D37" s="108">
        <v>23000</v>
      </c>
      <c r="E37" s="108">
        <v>23000</v>
      </c>
      <c r="F37" s="108">
        <v>23000</v>
      </c>
      <c r="G37" s="108">
        <f>D37-F37</f>
        <v>0</v>
      </c>
      <c r="H37" s="107"/>
    </row>
    <row r="38" spans="1:8" ht="18.75">
      <c r="A38" s="106"/>
      <c r="B38" s="106"/>
      <c r="C38" s="111" t="s">
        <v>188</v>
      </c>
      <c r="D38" s="108"/>
      <c r="E38" s="108"/>
      <c r="F38" s="108"/>
      <c r="G38" s="108"/>
      <c r="H38" s="107"/>
    </row>
    <row r="39" spans="1:8" ht="18.75">
      <c r="A39" s="106"/>
      <c r="B39" s="106"/>
      <c r="C39" s="111" t="s">
        <v>204</v>
      </c>
      <c r="D39" s="108">
        <v>99000</v>
      </c>
      <c r="E39" s="108">
        <v>99000</v>
      </c>
      <c r="F39" s="108">
        <v>99000</v>
      </c>
      <c r="G39" s="108">
        <f>D39-F39</f>
        <v>0</v>
      </c>
      <c r="H39" s="107"/>
    </row>
    <row r="40" spans="1:8" ht="18.75">
      <c r="A40" s="106"/>
      <c r="B40" s="106"/>
      <c r="C40" s="111" t="s">
        <v>189</v>
      </c>
      <c r="D40" s="108"/>
      <c r="E40" s="108"/>
      <c r="F40" s="108"/>
      <c r="G40" s="108"/>
      <c r="H40" s="107"/>
    </row>
    <row r="41" spans="1:8" ht="18.75">
      <c r="A41" s="106"/>
      <c r="B41" s="106"/>
      <c r="C41" s="111" t="s">
        <v>204</v>
      </c>
      <c r="D41" s="108">
        <v>69600</v>
      </c>
      <c r="E41" s="108">
        <v>69600</v>
      </c>
      <c r="F41" s="108">
        <v>69600</v>
      </c>
      <c r="G41" s="108">
        <f>D41-F41</f>
        <v>0</v>
      </c>
      <c r="H41" s="107"/>
    </row>
    <row r="42" spans="1:8" ht="18.75">
      <c r="A42" s="106"/>
      <c r="B42" s="106"/>
      <c r="C42" s="111" t="s">
        <v>190</v>
      </c>
      <c r="D42" s="108"/>
      <c r="E42" s="108"/>
      <c r="F42" s="108"/>
      <c r="G42" s="108"/>
      <c r="H42" s="107"/>
    </row>
    <row r="43" spans="1:8" ht="18.75">
      <c r="A43" s="106"/>
      <c r="B43" s="106"/>
      <c r="C43" s="111" t="s">
        <v>204</v>
      </c>
      <c r="D43" s="108">
        <v>20000</v>
      </c>
      <c r="E43" s="108">
        <v>20000</v>
      </c>
      <c r="F43" s="108">
        <v>20000</v>
      </c>
      <c r="G43" s="108">
        <f>D43-F43</f>
        <v>0</v>
      </c>
      <c r="H43" s="107"/>
    </row>
    <row r="44" spans="1:8" ht="18.75">
      <c r="A44" s="106"/>
      <c r="B44" s="106"/>
      <c r="C44" s="111" t="s">
        <v>191</v>
      </c>
      <c r="D44" s="108"/>
      <c r="E44" s="108"/>
      <c r="F44" s="108"/>
      <c r="G44" s="108"/>
      <c r="H44" s="107"/>
    </row>
    <row r="45" spans="1:8" ht="18.75">
      <c r="A45" s="106"/>
      <c r="B45" s="109"/>
      <c r="C45" s="112" t="s">
        <v>204</v>
      </c>
      <c r="D45" s="110">
        <v>26000</v>
      </c>
      <c r="E45" s="110">
        <v>26000</v>
      </c>
      <c r="F45" s="110">
        <v>26000</v>
      </c>
      <c r="G45" s="108">
        <f>D45-F45</f>
        <v>0</v>
      </c>
      <c r="H45" s="107"/>
    </row>
    <row r="46" spans="1:8" ht="18.75">
      <c r="A46" s="106"/>
      <c r="B46" s="106"/>
      <c r="C46" s="111" t="s">
        <v>192</v>
      </c>
      <c r="D46" s="108"/>
      <c r="E46" s="108"/>
      <c r="F46" s="108"/>
      <c r="G46" s="108"/>
      <c r="H46" s="107"/>
    </row>
    <row r="47" spans="1:8" ht="18.75">
      <c r="A47" s="106"/>
      <c r="B47" s="109"/>
      <c r="C47" s="112" t="s">
        <v>204</v>
      </c>
      <c r="D47" s="110">
        <v>12300</v>
      </c>
      <c r="E47" s="110">
        <v>12300</v>
      </c>
      <c r="F47" s="110">
        <v>12300</v>
      </c>
      <c r="G47" s="108">
        <f>D47-F47</f>
        <v>0</v>
      </c>
      <c r="H47" s="107"/>
    </row>
    <row r="48" spans="1:8" ht="18.75">
      <c r="A48" s="106"/>
      <c r="B48" s="106"/>
      <c r="C48" s="111" t="s">
        <v>193</v>
      </c>
      <c r="D48" s="108"/>
      <c r="E48" s="108"/>
      <c r="F48" s="108"/>
      <c r="G48" s="108"/>
      <c r="H48" s="107"/>
    </row>
    <row r="49" spans="1:8" ht="18.75">
      <c r="A49" s="109"/>
      <c r="B49" s="109"/>
      <c r="C49" s="112" t="s">
        <v>204</v>
      </c>
      <c r="D49" s="110">
        <v>22600</v>
      </c>
      <c r="E49" s="110">
        <v>22600</v>
      </c>
      <c r="F49" s="110">
        <v>22600</v>
      </c>
      <c r="G49" s="108">
        <f>D49-F49</f>
        <v>0</v>
      </c>
      <c r="H49" s="107"/>
    </row>
    <row r="50" spans="1:8" ht="18.75">
      <c r="A50" s="106"/>
      <c r="B50" s="106"/>
      <c r="C50" s="111" t="s">
        <v>194</v>
      </c>
      <c r="D50" s="108"/>
      <c r="E50" s="108"/>
      <c r="F50" s="108"/>
      <c r="G50" s="108"/>
      <c r="H50" s="107"/>
    </row>
    <row r="51" spans="1:8" ht="18.75">
      <c r="A51" s="109"/>
      <c r="B51" s="109"/>
      <c r="C51" s="112" t="s">
        <v>204</v>
      </c>
      <c r="D51" s="110">
        <v>51000</v>
      </c>
      <c r="E51" s="110">
        <v>51000</v>
      </c>
      <c r="F51" s="110">
        <v>51000</v>
      </c>
      <c r="G51" s="108">
        <f>D51-F51</f>
        <v>0</v>
      </c>
      <c r="H51" s="107"/>
    </row>
    <row r="52" spans="1:8" ht="18.75">
      <c r="A52" s="111"/>
      <c r="B52" s="111"/>
      <c r="C52" s="111" t="s">
        <v>195</v>
      </c>
      <c r="D52" s="108"/>
      <c r="E52" s="108"/>
      <c r="F52" s="108"/>
      <c r="G52" s="108"/>
      <c r="H52" s="107"/>
    </row>
    <row r="53" spans="1:8" ht="18.75">
      <c r="A53" s="106"/>
      <c r="B53" s="109"/>
      <c r="C53" s="112" t="s">
        <v>204</v>
      </c>
      <c r="D53" s="110">
        <v>98600</v>
      </c>
      <c r="E53" s="110">
        <v>98600</v>
      </c>
      <c r="F53" s="110">
        <v>98600</v>
      </c>
      <c r="G53" s="108">
        <f>D53-F53</f>
        <v>0</v>
      </c>
      <c r="H53" s="107"/>
    </row>
    <row r="54" spans="1:8" ht="18.75">
      <c r="A54" s="106"/>
      <c r="B54" s="106"/>
      <c r="C54" s="111" t="s">
        <v>196</v>
      </c>
      <c r="D54" s="108"/>
      <c r="E54" s="108"/>
      <c r="F54" s="108"/>
      <c r="G54" s="108"/>
      <c r="H54" s="107"/>
    </row>
    <row r="55" spans="1:8" ht="18.75">
      <c r="A55" s="109"/>
      <c r="B55" s="109"/>
      <c r="C55" s="111" t="s">
        <v>204</v>
      </c>
      <c r="D55" s="108">
        <v>9270</v>
      </c>
      <c r="E55" s="108">
        <v>9270</v>
      </c>
      <c r="F55" s="108">
        <v>9270</v>
      </c>
      <c r="G55" s="108">
        <f>D55-F55</f>
        <v>0</v>
      </c>
      <c r="H55" s="107"/>
    </row>
    <row r="56" spans="1:8" ht="18.75">
      <c r="A56" s="106"/>
      <c r="B56" s="106"/>
      <c r="C56" s="111" t="s">
        <v>197</v>
      </c>
      <c r="D56" s="108"/>
      <c r="E56" s="108"/>
      <c r="F56" s="108"/>
      <c r="G56" s="108"/>
      <c r="H56" s="107"/>
    </row>
    <row r="57" spans="1:8" ht="18.75">
      <c r="A57" s="106"/>
      <c r="B57" s="106"/>
      <c r="C57" s="111" t="s">
        <v>204</v>
      </c>
      <c r="D57" s="108">
        <v>17730</v>
      </c>
      <c r="E57" s="108">
        <v>17730</v>
      </c>
      <c r="F57" s="108">
        <v>17730</v>
      </c>
      <c r="G57" s="108">
        <f>D57-F57</f>
        <v>0</v>
      </c>
      <c r="H57" s="107"/>
    </row>
    <row r="58" spans="1:8" ht="18.75">
      <c r="A58" s="106"/>
      <c r="B58" s="106"/>
      <c r="C58" s="111" t="s">
        <v>198</v>
      </c>
      <c r="D58" s="108"/>
      <c r="E58" s="108"/>
      <c r="F58" s="108"/>
      <c r="G58" s="108"/>
      <c r="H58" s="107"/>
    </row>
    <row r="59" spans="1:8" ht="18.75">
      <c r="A59" s="106"/>
      <c r="B59" s="106"/>
      <c r="C59" s="111" t="s">
        <v>204</v>
      </c>
      <c r="D59" s="108">
        <v>99500</v>
      </c>
      <c r="E59" s="108">
        <v>99500</v>
      </c>
      <c r="F59" s="108">
        <v>99500</v>
      </c>
      <c r="G59" s="108">
        <f>D59-F59</f>
        <v>0</v>
      </c>
      <c r="H59" s="107"/>
    </row>
    <row r="60" spans="1:8" ht="18.75">
      <c r="A60" s="106"/>
      <c r="B60" s="106"/>
      <c r="C60" s="111" t="s">
        <v>199</v>
      </c>
      <c r="D60" s="108"/>
      <c r="E60" s="108"/>
      <c r="F60" s="108"/>
      <c r="G60" s="108"/>
      <c r="H60" s="107"/>
    </row>
    <row r="61" spans="1:8" ht="18.75">
      <c r="A61" s="109"/>
      <c r="B61" s="109"/>
      <c r="C61" s="111" t="s">
        <v>204</v>
      </c>
      <c r="D61" s="108">
        <v>75300</v>
      </c>
      <c r="E61" s="108">
        <v>75300</v>
      </c>
      <c r="F61" s="108">
        <v>75300</v>
      </c>
      <c r="G61" s="108">
        <f>D61-F61</f>
        <v>0</v>
      </c>
      <c r="H61" s="107"/>
    </row>
    <row r="62" spans="1:8" ht="18.75">
      <c r="A62" s="106"/>
      <c r="B62" s="106"/>
      <c r="C62" s="111" t="s">
        <v>200</v>
      </c>
      <c r="D62" s="108"/>
      <c r="E62" s="108"/>
      <c r="F62" s="108"/>
      <c r="G62" s="108"/>
      <c r="H62" s="107"/>
    </row>
    <row r="63" spans="1:8" ht="18.75">
      <c r="A63" s="106"/>
      <c r="B63" s="106"/>
      <c r="C63" s="111" t="s">
        <v>209</v>
      </c>
      <c r="D63" s="110">
        <v>100000</v>
      </c>
      <c r="E63" s="110">
        <v>98700</v>
      </c>
      <c r="F63" s="110">
        <v>98700</v>
      </c>
      <c r="G63" s="108">
        <f>D63-F63</f>
        <v>1300</v>
      </c>
      <c r="H63" s="107"/>
    </row>
    <row r="64" spans="1:8" ht="18.75">
      <c r="A64" s="106"/>
      <c r="B64" s="106"/>
      <c r="C64" s="111"/>
      <c r="D64" s="108"/>
      <c r="E64" s="108"/>
      <c r="F64" s="108"/>
      <c r="G64" s="108"/>
      <c r="H64" s="107"/>
    </row>
    <row r="65" spans="1:8" ht="18.75">
      <c r="A65" s="106"/>
      <c r="B65" s="106"/>
      <c r="C65" s="111"/>
      <c r="D65" s="108"/>
      <c r="E65" s="108"/>
      <c r="F65" s="108"/>
      <c r="G65" s="108"/>
      <c r="H65" s="107"/>
    </row>
    <row r="66" spans="1:8" ht="18.75">
      <c r="A66" s="106"/>
      <c r="B66" s="106"/>
      <c r="C66" s="111"/>
      <c r="D66" s="108"/>
      <c r="E66" s="108"/>
      <c r="F66" s="108"/>
      <c r="G66" s="108"/>
      <c r="H66" s="107"/>
    </row>
    <row r="67" spans="1:8" ht="18.75">
      <c r="A67" s="106"/>
      <c r="B67" s="106"/>
      <c r="C67" s="111"/>
      <c r="D67" s="108"/>
      <c r="E67" s="108"/>
      <c r="F67" s="108"/>
      <c r="G67" s="108"/>
      <c r="H67" s="107"/>
    </row>
    <row r="68" spans="1:8" ht="18.75">
      <c r="A68" s="111"/>
      <c r="B68" s="111"/>
      <c r="C68" s="111"/>
      <c r="D68" s="108"/>
      <c r="E68" s="108"/>
      <c r="F68" s="108"/>
      <c r="G68" s="108"/>
      <c r="H68" s="107"/>
    </row>
    <row r="69" spans="1:8" ht="18.75">
      <c r="A69" s="111"/>
      <c r="B69" s="111"/>
      <c r="C69" s="111"/>
      <c r="D69" s="108"/>
      <c r="E69" s="108"/>
      <c r="F69" s="108"/>
      <c r="G69" s="108"/>
      <c r="H69" s="107"/>
    </row>
    <row r="70" spans="1:8" ht="18.75">
      <c r="A70" s="111"/>
      <c r="B70" s="111"/>
      <c r="C70" s="111"/>
      <c r="D70" s="108"/>
      <c r="E70" s="108"/>
      <c r="F70" s="108"/>
      <c r="G70" s="108"/>
      <c r="H70" s="107"/>
    </row>
    <row r="71" spans="1:8" ht="18.75">
      <c r="A71" s="111"/>
      <c r="B71" s="111"/>
      <c r="C71" s="111"/>
      <c r="D71" s="108"/>
      <c r="E71" s="108"/>
      <c r="F71" s="108"/>
      <c r="G71" s="108"/>
      <c r="H71" s="107"/>
    </row>
    <row r="72" spans="1:8" ht="18.75">
      <c r="A72" s="111"/>
      <c r="B72" s="111"/>
      <c r="C72" s="111"/>
      <c r="D72" s="108"/>
      <c r="E72" s="108"/>
      <c r="F72" s="108"/>
      <c r="G72" s="108"/>
      <c r="H72" s="107"/>
    </row>
    <row r="73" spans="1:10" ht="18.75">
      <c r="A73" s="113"/>
      <c r="B73" s="113"/>
      <c r="C73" s="101" t="s">
        <v>29</v>
      </c>
      <c r="D73" s="114">
        <f>SUM(D8:D72)</f>
        <v>1180700</v>
      </c>
      <c r="E73" s="114">
        <f>SUM(E8:E72)</f>
        <v>1179400</v>
      </c>
      <c r="F73" s="114">
        <f>SUM(F8:F72)</f>
        <v>1179400</v>
      </c>
      <c r="G73" s="114">
        <f>SUM(G8:G72)</f>
        <v>1300</v>
      </c>
      <c r="H73" s="115"/>
      <c r="I73" s="96" t="s">
        <v>201</v>
      </c>
      <c r="J73" s="96" t="s">
        <v>201</v>
      </c>
    </row>
  </sheetData>
  <sheetProtection/>
  <mergeCells count="8">
    <mergeCell ref="A1:H1"/>
    <mergeCell ref="A2:H2"/>
    <mergeCell ref="A3:H3"/>
    <mergeCell ref="C6:C7"/>
    <mergeCell ref="E6:E7"/>
    <mergeCell ref="F6:F7"/>
    <mergeCell ref="G6:G7"/>
    <mergeCell ref="H6:H7"/>
  </mergeCells>
  <printOptions/>
  <pageMargins left="0.8267716535433072" right="0.15748031496062992" top="0.5118110236220472" bottom="0.6692913385826772" header="0.31496062992125984" footer="0.31496062992125984"/>
  <pageSetup horizontalDpi="600" verticalDpi="600" orientation="landscape" paperSize="9" scale="90" r:id="rId1"/>
  <headerFooter differentFirst="1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"/>
  <sheetViews>
    <sheetView zoomScale="95" zoomScaleNormal="95" zoomScalePageLayoutView="0" workbookViewId="0" topLeftCell="A16">
      <selection activeCell="C31" sqref="C31"/>
    </sheetView>
  </sheetViews>
  <sheetFormatPr defaultColWidth="9.00390625" defaultRowHeight="15"/>
  <cols>
    <col min="1" max="1" width="22.8515625" style="29" customWidth="1"/>
    <col min="2" max="2" width="12.28125" style="29" customWidth="1"/>
    <col min="3" max="3" width="11.57421875" style="29" customWidth="1"/>
    <col min="4" max="4" width="11.140625" style="29" customWidth="1"/>
    <col min="5" max="5" width="9.7109375" style="29" customWidth="1"/>
    <col min="6" max="6" width="12.00390625" style="29" customWidth="1"/>
    <col min="7" max="7" width="9.421875" style="29" customWidth="1"/>
    <col min="8" max="8" width="10.8515625" style="29" customWidth="1"/>
    <col min="9" max="9" width="10.7109375" style="29" customWidth="1"/>
    <col min="10" max="10" width="9.8515625" style="29" customWidth="1"/>
    <col min="11" max="11" width="10.421875" style="29" customWidth="1"/>
    <col min="12" max="12" width="11.00390625" style="29" customWidth="1"/>
    <col min="13" max="13" width="9.140625" style="29" customWidth="1"/>
    <col min="14" max="14" width="9.28125" style="29" customWidth="1"/>
    <col min="15" max="16" width="9.8515625" style="29" bestFit="1" customWidth="1"/>
    <col min="17" max="16384" width="9.00390625" style="29" customWidth="1"/>
  </cols>
  <sheetData>
    <row r="1" spans="1:14" ht="15">
      <c r="A1" s="152" t="str">
        <f>+'หมายเหตุ 7 '!A1:H1</f>
        <v>องค์การบริหารส่วนตำบลนาสิงห์  อำเภอศรีวิไล  จังหวัดบึงกาฬ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6" ht="15">
      <c r="A2" s="152" t="s">
        <v>70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P2" s="94">
        <f>SUM(D12:K12)</f>
        <v>2337982.73</v>
      </c>
    </row>
    <row r="3" spans="1:14" ht="15">
      <c r="A3" s="153" t="s">
        <v>59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5">
      <c r="A4" s="154" t="s">
        <v>71</v>
      </c>
      <c r="B4" s="150" t="s">
        <v>53</v>
      </c>
      <c r="C4" s="150" t="s">
        <v>29</v>
      </c>
      <c r="D4" s="150" t="s">
        <v>60</v>
      </c>
      <c r="E4" s="156" t="s">
        <v>61</v>
      </c>
      <c r="F4" s="156" t="s">
        <v>62</v>
      </c>
      <c r="G4" s="156" t="s">
        <v>63</v>
      </c>
      <c r="H4" s="156" t="s">
        <v>64</v>
      </c>
      <c r="I4" s="150" t="s">
        <v>65</v>
      </c>
      <c r="J4" s="51" t="s">
        <v>66</v>
      </c>
      <c r="K4" s="52" t="s">
        <v>67</v>
      </c>
      <c r="L4" s="52" t="s">
        <v>126</v>
      </c>
      <c r="M4" s="150" t="s">
        <v>125</v>
      </c>
      <c r="N4" s="150" t="s">
        <v>54</v>
      </c>
    </row>
    <row r="5" spans="1:14" ht="15">
      <c r="A5" s="155"/>
      <c r="B5" s="151"/>
      <c r="C5" s="151"/>
      <c r="D5" s="151"/>
      <c r="E5" s="157"/>
      <c r="F5" s="157"/>
      <c r="G5" s="157"/>
      <c r="H5" s="157"/>
      <c r="I5" s="151"/>
      <c r="J5" s="53" t="s">
        <v>68</v>
      </c>
      <c r="K5" s="54" t="s">
        <v>69</v>
      </c>
      <c r="L5" s="54" t="s">
        <v>127</v>
      </c>
      <c r="M5" s="151"/>
      <c r="N5" s="151"/>
    </row>
    <row r="6" spans="1:15" ht="15.75">
      <c r="A6" s="62" t="s">
        <v>72</v>
      </c>
      <c r="B6" s="55"/>
      <c r="C6" s="55"/>
      <c r="D6" s="126"/>
      <c r="E6" s="126"/>
      <c r="F6" s="126"/>
      <c r="G6" s="126"/>
      <c r="H6" s="127"/>
      <c r="I6" s="127"/>
      <c r="J6" s="127"/>
      <c r="K6" s="55"/>
      <c r="L6" s="55"/>
      <c r="M6" s="55"/>
      <c r="N6" s="55"/>
      <c r="O6" s="128"/>
    </row>
    <row r="7" spans="1:16" ht="15.75">
      <c r="A7" s="58" t="s">
        <v>54</v>
      </c>
      <c r="B7" s="71">
        <v>765300</v>
      </c>
      <c r="C7" s="70">
        <v>640580</v>
      </c>
      <c r="D7" s="57"/>
      <c r="E7" s="57"/>
      <c r="F7" s="57"/>
      <c r="G7" s="58"/>
      <c r="H7" s="58"/>
      <c r="I7" s="129">
        <v>174000</v>
      </c>
      <c r="J7" s="57"/>
      <c r="K7" s="57"/>
      <c r="L7" s="57"/>
      <c r="M7" s="57"/>
      <c r="N7" s="57">
        <v>466580</v>
      </c>
      <c r="O7" s="94">
        <f>SUM(D7:N7)</f>
        <v>640580</v>
      </c>
      <c r="P7" s="94">
        <f>+C7-O7</f>
        <v>0</v>
      </c>
    </row>
    <row r="8" spans="1:16" ht="15.75">
      <c r="A8" s="58" t="s">
        <v>123</v>
      </c>
      <c r="B8" s="69">
        <v>2139120</v>
      </c>
      <c r="C8" s="70">
        <v>2139120</v>
      </c>
      <c r="D8" s="57">
        <v>2139120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94">
        <f>SUM(D8:N8)</f>
        <v>2139120</v>
      </c>
      <c r="P8" s="94">
        <f>+C8-O8</f>
        <v>0</v>
      </c>
    </row>
    <row r="9" spans="1:16" ht="15.75">
      <c r="A9" s="58" t="s">
        <v>124</v>
      </c>
      <c r="B9" s="69">
        <v>7257820</v>
      </c>
      <c r="C9" s="70">
        <v>5751809</v>
      </c>
      <c r="D9" s="57">
        <v>2880823</v>
      </c>
      <c r="E9" s="57"/>
      <c r="F9" s="57">
        <v>568118</v>
      </c>
      <c r="G9" s="57">
        <v>827100</v>
      </c>
      <c r="H9" s="57">
        <v>521040</v>
      </c>
      <c r="I9" s="57">
        <v>954728</v>
      </c>
      <c r="J9" s="57"/>
      <c r="K9" s="57"/>
      <c r="L9" s="57"/>
      <c r="M9" s="57"/>
      <c r="N9" s="57"/>
      <c r="O9" s="94">
        <f aca="true" t="shared" si="0" ref="O9:O19">SUM(D9:N9)</f>
        <v>5751809</v>
      </c>
      <c r="P9" s="94">
        <f aca="true" t="shared" si="1" ref="P9:P19">+C9-O9</f>
        <v>0</v>
      </c>
    </row>
    <row r="10" spans="1:16" ht="15.75">
      <c r="A10" s="58" t="s">
        <v>40</v>
      </c>
      <c r="B10" s="69">
        <v>1357950</v>
      </c>
      <c r="C10" s="70">
        <v>813780</v>
      </c>
      <c r="D10" s="57">
        <v>397190</v>
      </c>
      <c r="E10" s="57">
        <v>0</v>
      </c>
      <c r="F10" s="57">
        <v>191230</v>
      </c>
      <c r="G10" s="57">
        <v>67180</v>
      </c>
      <c r="H10" s="57">
        <v>42600</v>
      </c>
      <c r="I10" s="57">
        <v>115580</v>
      </c>
      <c r="J10" s="57"/>
      <c r="K10" s="57"/>
      <c r="L10" s="57"/>
      <c r="M10" s="57"/>
      <c r="N10" s="57"/>
      <c r="O10" s="94">
        <f t="shared" si="0"/>
        <v>813780</v>
      </c>
      <c r="P10" s="94">
        <f t="shared" si="1"/>
        <v>0</v>
      </c>
    </row>
    <row r="11" spans="1:16" ht="15.75">
      <c r="A11" s="58" t="s">
        <v>55</v>
      </c>
      <c r="B11" s="69">
        <v>4840640</v>
      </c>
      <c r="C11" s="70">
        <v>3993909.79</v>
      </c>
      <c r="D11" s="57">
        <v>1423776.79</v>
      </c>
      <c r="E11" s="57">
        <v>105000</v>
      </c>
      <c r="F11" s="57">
        <v>1473583</v>
      </c>
      <c r="G11" s="57">
        <v>204502</v>
      </c>
      <c r="H11" s="57">
        <v>115248</v>
      </c>
      <c r="I11" s="57">
        <v>337350</v>
      </c>
      <c r="J11" s="57">
        <v>46500</v>
      </c>
      <c r="K11" s="57">
        <v>271950</v>
      </c>
      <c r="L11" s="57"/>
      <c r="M11" s="57">
        <v>16000</v>
      </c>
      <c r="N11" s="57"/>
      <c r="O11" s="94">
        <f t="shared" si="0"/>
        <v>3993909.79</v>
      </c>
      <c r="P11" s="94">
        <f t="shared" si="1"/>
        <v>0</v>
      </c>
    </row>
    <row r="12" spans="1:16" ht="15.75">
      <c r="A12" s="58" t="s">
        <v>56</v>
      </c>
      <c r="B12" s="69">
        <v>2849900</v>
      </c>
      <c r="C12" s="70">
        <v>2337982.73</v>
      </c>
      <c r="D12" s="57">
        <v>397438</v>
      </c>
      <c r="E12" s="57"/>
      <c r="F12" s="57">
        <v>1395662.73</v>
      </c>
      <c r="G12" s="57">
        <v>150869</v>
      </c>
      <c r="H12" s="57">
        <v>7838</v>
      </c>
      <c r="I12" s="57">
        <v>386175</v>
      </c>
      <c r="J12" s="57"/>
      <c r="K12" s="57">
        <v>0</v>
      </c>
      <c r="L12" s="57"/>
      <c r="M12" s="57"/>
      <c r="N12" s="57"/>
      <c r="O12" s="94">
        <f t="shared" si="0"/>
        <v>2337982.73</v>
      </c>
      <c r="P12" s="94">
        <f t="shared" si="1"/>
        <v>0</v>
      </c>
    </row>
    <row r="13" spans="1:16" ht="15.75">
      <c r="A13" s="58" t="s">
        <v>57</v>
      </c>
      <c r="B13" s="69">
        <v>658000</v>
      </c>
      <c r="C13" s="70">
        <v>607816.23</v>
      </c>
      <c r="D13" s="57">
        <v>115892.49</v>
      </c>
      <c r="E13" s="57"/>
      <c r="F13" s="57">
        <v>13369.57</v>
      </c>
      <c r="G13" s="57"/>
      <c r="H13" s="57"/>
      <c r="I13" s="57">
        <v>478554.17</v>
      </c>
      <c r="J13" s="57"/>
      <c r="K13" s="57"/>
      <c r="L13" s="57"/>
      <c r="M13" s="57"/>
      <c r="N13" s="57"/>
      <c r="O13" s="94">
        <f t="shared" si="0"/>
        <v>607816.23</v>
      </c>
      <c r="P13" s="94">
        <f t="shared" si="1"/>
        <v>0</v>
      </c>
    </row>
    <row r="14" spans="1:16" ht="15.75">
      <c r="A14" s="58" t="s">
        <v>58</v>
      </c>
      <c r="B14" s="69">
        <v>3074000</v>
      </c>
      <c r="C14" s="70">
        <v>2931950.52</v>
      </c>
      <c r="D14" s="57">
        <v>40000</v>
      </c>
      <c r="E14" s="57"/>
      <c r="F14" s="57">
        <v>2560000</v>
      </c>
      <c r="G14" s="57">
        <v>60000</v>
      </c>
      <c r="H14" s="57"/>
      <c r="I14" s="57">
        <v>97950.52</v>
      </c>
      <c r="J14" s="57">
        <v>114000</v>
      </c>
      <c r="K14" s="57">
        <v>60000</v>
      </c>
      <c r="L14" s="57"/>
      <c r="M14" s="57"/>
      <c r="N14" s="57"/>
      <c r="O14" s="94">
        <f t="shared" si="0"/>
        <v>2931950.52</v>
      </c>
      <c r="P14" s="94">
        <f t="shared" si="1"/>
        <v>0</v>
      </c>
    </row>
    <row r="15" spans="1:16" ht="15.75">
      <c r="A15" s="58" t="s">
        <v>97</v>
      </c>
      <c r="B15" s="69">
        <v>1325200</v>
      </c>
      <c r="C15" s="70">
        <v>1130528.28</v>
      </c>
      <c r="D15" s="57">
        <v>843318.28</v>
      </c>
      <c r="E15" s="57"/>
      <c r="F15" s="57">
        <v>10000</v>
      </c>
      <c r="G15" s="57">
        <v>103910</v>
      </c>
      <c r="H15" s="57"/>
      <c r="I15" s="57">
        <v>173300</v>
      </c>
      <c r="J15" s="57"/>
      <c r="K15" s="57"/>
      <c r="L15" s="57"/>
      <c r="M15" s="57"/>
      <c r="N15" s="57"/>
      <c r="O15" s="94">
        <f t="shared" si="0"/>
        <v>1130528.28</v>
      </c>
      <c r="P15" s="94">
        <f t="shared" si="1"/>
        <v>0</v>
      </c>
    </row>
    <row r="16" spans="1:16" ht="15.75">
      <c r="A16" s="58" t="s">
        <v>98</v>
      </c>
      <c r="B16" s="72">
        <v>3430000</v>
      </c>
      <c r="C16" s="70">
        <v>3353488.16</v>
      </c>
      <c r="D16" s="57"/>
      <c r="E16" s="57"/>
      <c r="F16" s="57"/>
      <c r="G16" s="57"/>
      <c r="H16" s="57"/>
      <c r="I16" s="57"/>
      <c r="J16" s="57"/>
      <c r="K16" s="57"/>
      <c r="L16" s="57">
        <v>3353488.16</v>
      </c>
      <c r="M16" s="57"/>
      <c r="N16" s="57"/>
      <c r="O16" s="94">
        <f t="shared" si="0"/>
        <v>3353488.16</v>
      </c>
      <c r="P16" s="94">
        <f t="shared" si="1"/>
        <v>0</v>
      </c>
    </row>
    <row r="17" spans="1:16" ht="15.75">
      <c r="A17" s="63" t="s">
        <v>29</v>
      </c>
      <c r="B17" s="73">
        <f>SUM(B7:B16)</f>
        <v>27697930</v>
      </c>
      <c r="C17" s="73">
        <f>SUM(C7:C16)</f>
        <v>23700964.71</v>
      </c>
      <c r="D17" s="73">
        <f aca="true" t="shared" si="2" ref="D17:M17">SUM(D8:D16)</f>
        <v>8237558.5600000005</v>
      </c>
      <c r="E17" s="73">
        <f t="shared" si="2"/>
        <v>105000</v>
      </c>
      <c r="F17" s="73">
        <f t="shared" si="2"/>
        <v>6211963.3</v>
      </c>
      <c r="G17" s="73">
        <f t="shared" si="2"/>
        <v>1413561</v>
      </c>
      <c r="H17" s="73">
        <f>SUM(H8:H16)</f>
        <v>686726</v>
      </c>
      <c r="I17" s="73">
        <f>SUM(I7:I16)</f>
        <v>2717637.69</v>
      </c>
      <c r="J17" s="73">
        <f t="shared" si="2"/>
        <v>160500</v>
      </c>
      <c r="K17" s="73">
        <f t="shared" si="2"/>
        <v>331950</v>
      </c>
      <c r="L17" s="73">
        <f t="shared" si="2"/>
        <v>3353488.16</v>
      </c>
      <c r="M17" s="73">
        <f t="shared" si="2"/>
        <v>16000</v>
      </c>
      <c r="N17" s="73">
        <v>466580</v>
      </c>
      <c r="O17" s="94">
        <f t="shared" si="0"/>
        <v>23700964.71</v>
      </c>
      <c r="P17" s="94">
        <f t="shared" si="1"/>
        <v>0</v>
      </c>
    </row>
    <row r="18" spans="1:16" ht="15.75">
      <c r="A18" s="58" t="s">
        <v>128</v>
      </c>
      <c r="B18" s="75">
        <v>0</v>
      </c>
      <c r="C18" s="73">
        <v>12336517</v>
      </c>
      <c r="D18" s="57">
        <v>70000</v>
      </c>
      <c r="E18" s="57"/>
      <c r="F18" s="57">
        <v>2153358</v>
      </c>
      <c r="G18" s="57"/>
      <c r="H18" s="57">
        <v>6287400</v>
      </c>
      <c r="I18" s="57">
        <f>3819746+13</f>
        <v>3819759</v>
      </c>
      <c r="J18" s="57"/>
      <c r="K18" s="57"/>
      <c r="L18" s="57"/>
      <c r="M18" s="57"/>
      <c r="N18" s="57"/>
      <c r="O18" s="94">
        <f>SUM(D18:N18)</f>
        <v>12330517</v>
      </c>
      <c r="P18" s="94">
        <f t="shared" si="1"/>
        <v>6000</v>
      </c>
    </row>
    <row r="19" spans="1:16" ht="16.5" thickBot="1">
      <c r="A19" s="64" t="s">
        <v>74</v>
      </c>
      <c r="B19" s="59">
        <f>SUM(B17:B18)</f>
        <v>27697930</v>
      </c>
      <c r="C19" s="59">
        <f>SUM(C17:C18)</f>
        <v>36037481.71</v>
      </c>
      <c r="D19" s="59">
        <f aca="true" t="shared" si="3" ref="D19:N19">SUM(D17:D18)</f>
        <v>8307558.5600000005</v>
      </c>
      <c r="E19" s="59">
        <f t="shared" si="3"/>
        <v>105000</v>
      </c>
      <c r="F19" s="59">
        <f t="shared" si="3"/>
        <v>8365321.3</v>
      </c>
      <c r="G19" s="59">
        <f t="shared" si="3"/>
        <v>1413561</v>
      </c>
      <c r="H19" s="59">
        <f t="shared" si="3"/>
        <v>6974126</v>
      </c>
      <c r="I19" s="59">
        <f t="shared" si="3"/>
        <v>6537396.6899999995</v>
      </c>
      <c r="J19" s="59">
        <f t="shared" si="3"/>
        <v>160500</v>
      </c>
      <c r="K19" s="59">
        <f t="shared" si="3"/>
        <v>331950</v>
      </c>
      <c r="L19" s="59">
        <f t="shared" si="3"/>
        <v>3353488.16</v>
      </c>
      <c r="M19" s="59">
        <f t="shared" si="3"/>
        <v>16000</v>
      </c>
      <c r="N19" s="59">
        <f t="shared" si="3"/>
        <v>466580</v>
      </c>
      <c r="O19" s="94">
        <f t="shared" si="0"/>
        <v>36031481.70999999</v>
      </c>
      <c r="P19" s="94">
        <f t="shared" si="1"/>
        <v>6000.000000007451</v>
      </c>
    </row>
    <row r="20" spans="1:14" ht="16.5" thickTop="1">
      <c r="A20" s="62" t="s">
        <v>76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5.75">
      <c r="A21" s="58" t="s">
        <v>242</v>
      </c>
      <c r="B21" s="74">
        <v>145000</v>
      </c>
      <c r="C21" s="71">
        <v>190955.14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5.75">
      <c r="A22" s="58" t="s">
        <v>243</v>
      </c>
      <c r="B22" s="71">
        <v>224000</v>
      </c>
      <c r="C22" s="71">
        <v>121447.5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5.75">
      <c r="A23" s="58" t="s">
        <v>244</v>
      </c>
      <c r="B23" s="71">
        <v>132000</v>
      </c>
      <c r="C23" s="71">
        <v>153452.51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5">
      <c r="A24" s="65" t="s">
        <v>245</v>
      </c>
      <c r="B24" s="71">
        <v>365000</v>
      </c>
      <c r="C24" s="71">
        <v>453061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5.75">
      <c r="A25" s="58" t="s">
        <v>246</v>
      </c>
      <c r="B25" s="71">
        <v>223500</v>
      </c>
      <c r="C25" s="71">
        <v>205075.46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>
      <c r="A26" s="58" t="s">
        <v>247</v>
      </c>
      <c r="B26" s="71">
        <v>1500</v>
      </c>
      <c r="C26" s="71">
        <v>4505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5.75">
      <c r="A27" s="58" t="s">
        <v>249</v>
      </c>
      <c r="B27" s="71">
        <v>16035000</v>
      </c>
      <c r="C27" s="71">
        <v>16213183.07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5.75">
      <c r="A28" s="58" t="s">
        <v>248</v>
      </c>
      <c r="B28" s="71">
        <v>10571930</v>
      </c>
      <c r="C28" s="71">
        <v>10335260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5.75">
      <c r="A29" s="58" t="s">
        <v>128</v>
      </c>
      <c r="B29" s="71"/>
      <c r="C29" s="71">
        <f>+C18</f>
        <v>12336517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6.5" thickBot="1">
      <c r="A30" s="64" t="s">
        <v>75</v>
      </c>
      <c r="B30" s="59">
        <f>SUM(B21:B29)</f>
        <v>27697930</v>
      </c>
      <c r="C30" s="73">
        <f>SUM(C21:C29)</f>
        <v>40013456.68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7.25" thickBot="1" thickTop="1">
      <c r="A31" s="66" t="s">
        <v>130</v>
      </c>
      <c r="B31" s="67"/>
      <c r="C31" s="68">
        <f>C30-C19</f>
        <v>3975974.969999999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</sheetData>
  <sheetProtection/>
  <mergeCells count="14"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</mergeCells>
  <printOptions/>
  <pageMargins left="0.5118110236220472" right="0.15748031496062992" top="0.6299212598425197" bottom="0.15748031496062992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WIN-XP</dc:creator>
  <cp:keywords/>
  <dc:description/>
  <cp:lastModifiedBy>Atee</cp:lastModifiedBy>
  <cp:lastPrinted>2016-01-04T18:28:10Z</cp:lastPrinted>
  <dcterms:created xsi:type="dcterms:W3CDTF">2015-10-20T16:01:42Z</dcterms:created>
  <dcterms:modified xsi:type="dcterms:W3CDTF">2016-06-20T04:49:54Z</dcterms:modified>
  <cp:category/>
  <cp:version/>
  <cp:contentType/>
  <cp:contentStatus/>
</cp:coreProperties>
</file>